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mag1-my.sharepoint.com/personal/kthomas_mag_go_cr/Documents/K. Thomas MAG/02_Datos/Respaldo Matriz/Matriz publicada/"/>
    </mc:Choice>
  </mc:AlternateContent>
  <xr:revisionPtr revIDLastSave="293" documentId="11_AD4D2F04E46CFB4ACB3E203B2592E5F6683EDF12" xr6:coauthVersionLast="45" xr6:coauthVersionMax="45" xr10:uidLastSave="{BA97F8B3-BE72-4EA0-A006-37C869260441}"/>
  <bookViews>
    <workbookView xWindow="28680" yWindow="-120" windowWidth="29040" windowHeight="15840" activeTab="6" xr2:uid="{00000000-000D-0000-FFFF-FFFF00000000}"/>
  </bookViews>
  <sheets>
    <sheet name="2011" sheetId="1" r:id="rId1"/>
    <sheet name="2012" sheetId="2" r:id="rId2"/>
    <sheet name="2013" sheetId="3" r:id="rId3"/>
    <sheet name="2014" sheetId="4" r:id="rId4"/>
    <sheet name="2015" sheetId="5" r:id="rId5"/>
    <sheet name="2016" sheetId="6" r:id="rId6"/>
    <sheet name="2017" sheetId="8" r:id="rId7"/>
    <sheet name="2018"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9" l="1"/>
  <c r="J8" i="8"/>
  <c r="F8" i="8"/>
  <c r="E8" i="8"/>
  <c r="J7" i="8"/>
  <c r="J5" i="8"/>
  <c r="J3" i="8"/>
  <c r="E17" i="6"/>
  <c r="I31" i="5"/>
  <c r="G31" i="5"/>
  <c r="E31" i="5"/>
  <c r="G30" i="1"/>
  <c r="G29" i="4"/>
  <c r="E29" i="4"/>
  <c r="G34" i="3"/>
  <c r="E9" i="3"/>
  <c r="E6" i="3"/>
  <c r="E34" i="3" s="1"/>
  <c r="E30" i="1"/>
  <c r="G24" i="2" l="1"/>
  <c r="E24" i="2"/>
  <c r="E25" i="1"/>
  <c r="E24" i="1"/>
  <c r="E23" i="1"/>
  <c r="E22" i="1"/>
  <c r="E19" i="1"/>
  <c r="E16" i="1"/>
  <c r="E12" i="1"/>
</calcChain>
</file>

<file path=xl/sharedStrings.xml><?xml version="1.0" encoding="utf-8"?>
<sst xmlns="http://schemas.openxmlformats.org/spreadsheetml/2006/main" count="1323" uniqueCount="981">
  <si>
    <t>Convenio</t>
  </si>
  <si>
    <t>Región</t>
  </si>
  <si>
    <t>Organización</t>
  </si>
  <si>
    <t>Proyecto</t>
  </si>
  <si>
    <t>Monto</t>
  </si>
  <si>
    <t>Descripción</t>
  </si>
  <si>
    <t>Beneficiarios</t>
  </si>
  <si>
    <t>Ubicación</t>
  </si>
  <si>
    <t>Cédula Jurídica</t>
  </si>
  <si>
    <t>Objetivo</t>
  </si>
  <si>
    <t>CV-058-2011</t>
  </si>
  <si>
    <t>Chorotega</t>
  </si>
  <si>
    <t xml:space="preserve">Cooperativa de Caficultores y Servicios Múltiples de Cerro Azul R.L. (COOPECERROAZUL)       </t>
  </si>
  <si>
    <t>Producción competitiva y Sostenible de Cítricos en el eje de la Península de Nicoya</t>
  </si>
  <si>
    <t>Infraestructura y equipamiento para la comercialización y agroindustria</t>
  </si>
  <si>
    <t>Porvenir de Nandayure, Guanacaste</t>
  </si>
  <si>
    <t>Fomentar y desarrollar la producción competitiva ) sostenible de la naranja dulce en el eje cafetalero de la península de Nicoya, articulándola a mercados dinámicos, para contribuir a que los caficultores y sus familias obtengan una fuente segura y permanente de ingresos</t>
  </si>
  <si>
    <t>CV-041-2011</t>
  </si>
  <si>
    <t xml:space="preserve">Centro Agrícola Cantonal de Abangares (CAC Abangares)                      </t>
  </si>
  <si>
    <t xml:space="preserve"> Implementar la Sostenibilidad con buenas prácticas Agropecuarias y el mejoramiento de aguas para consumo humano en la Cuenca de los ríos Abangares y Cañitas</t>
  </si>
  <si>
    <t>Buenas prácticas agrícolas y producción sostenible</t>
  </si>
  <si>
    <t>Juntas Abangares</t>
  </si>
  <si>
    <t>Implementar procesos de producción agropecuaria y manejo sostenible de los recursos naturales en las cuencas de los ríos Abangares y Cañitas para el Beneficio de las familias productoras.</t>
  </si>
  <si>
    <t>CV-078-2011</t>
  </si>
  <si>
    <t>Huetar Atlántica</t>
  </si>
  <si>
    <t xml:space="preserve">Centro Agrícola Cantonal de Guácimo  (CAC Guácimo)             </t>
  </si>
  <si>
    <t>Acondicionamiento de una planta empacadora de Papaya fruta fresca en el Cantón de Guácimo</t>
  </si>
  <si>
    <t>Guácimo, Limón</t>
  </si>
  <si>
    <t>Acondicionar la planta empacadora de papaya para automatizar los procesos y mejorar la calidad del producto tanto de mercado nacional como de exportación</t>
  </si>
  <si>
    <t>CV-068-2011</t>
  </si>
  <si>
    <t>Central Occidental</t>
  </si>
  <si>
    <t xml:space="preserve">Centro Agrícola Cantonal de la Ciudad de Palmares      </t>
  </si>
  <si>
    <t xml:space="preserve"> Colocación de piso asfáltico a la feria del agricultor de Palmares</t>
  </si>
  <si>
    <t>Feria del Agricultor</t>
  </si>
  <si>
    <t>Palmares</t>
  </si>
  <si>
    <t>Mejorar la comercialización y abastecimiento de productos agropecuarios en el cantón de Palmares mediante la puesta en marcha de la nueva Feria del Agricultor, ubicada 300 metros al Sur del Estadio Jorge Palmareño Salís, distrito Esquipulas.</t>
  </si>
  <si>
    <t>CV-046-2011</t>
  </si>
  <si>
    <t xml:space="preserve">Centro Agrícola Cantonal de San Isidro de Heredia   </t>
  </si>
  <si>
    <t xml:space="preserve">  Establecimiento de las condiciones básicas para el funcionamiento de la feria del agricultor de San Isidro de Heredia</t>
  </si>
  <si>
    <t>Concepción, San Isidro, Heredia</t>
  </si>
  <si>
    <t>Fortalecer la Feria del Agricultor de San Isidro de Heredia para consolidarse como un mercado alternativo en el abastecimiento de productos agropecuarios</t>
  </si>
  <si>
    <t>CV-044-2011</t>
  </si>
  <si>
    <t xml:space="preserve">Cooperativa de Servicios Múltiples de Santa Rosa de Alfaro Ruíz R. L.  (COOPEBRISAS)              </t>
  </si>
  <si>
    <t>Remodelación, ampliación y equipamiento de la planta de lácteos de COOPEBRISAS R.L.</t>
  </si>
  <si>
    <t>Ganadería</t>
  </si>
  <si>
    <t>Brisas, Zarcero</t>
  </si>
  <si>
    <t>Ofrecer a los asociados, clientes y al medio ambiente en general, mejoras sustanciales que coadyuven en el bienestar mutuo, mediante el mejoramiento de la infraestructura y equipamiento de la planta de lácteos, logrando la disminución del grado de contaminación ambiental que se registra anualmente, contemplando cualquier tipo de contaminación que resulte del proceso de producción de la planta de lácteos, así como los problemas de salud en el personal.</t>
  </si>
  <si>
    <t>CV-047-2011</t>
  </si>
  <si>
    <t>Pacífico Central</t>
  </si>
  <si>
    <t>Asociación para el desarrollo territorial sostenible de las Cuencas Aranjuez Sardinal (ADETSAS)</t>
  </si>
  <si>
    <t>Sistema de tratamiento de aguas domésticas en la comunidad de Corazón de Jesús, Arancibia, Asentamiento Los Lagos, Puntarenas</t>
  </si>
  <si>
    <t>Montes de Oro, Puntarenas</t>
  </si>
  <si>
    <t>Establecer un sistema de tratamiento de aguas domésticas en el Asentamiento Campesino Los Lagos para disminuir los impactos negativos sobre el subsuelo, los acuíferos cercanos y sobre la Salud Pública</t>
  </si>
  <si>
    <t>CV-045-2011</t>
  </si>
  <si>
    <t>Centro Agrícola Cantonal de Puntarenas, Sede Jicaral (CAC Jicaral)</t>
  </si>
  <si>
    <t xml:space="preserve">  Modernización de la Feria del Agricultor de Jicaral-Puntarenas</t>
  </si>
  <si>
    <t>Jicaral</t>
  </si>
  <si>
    <t>Aumentar la competitividad de la Feria del Agricultor de Jicaral, dotándola de infraestructura básica para su apropiada operación, incrementando su comodidad y atractivo para consumidores y vendedores con regulaciones en materia de salud e inocuidad</t>
  </si>
  <si>
    <t>CV-048-2011</t>
  </si>
  <si>
    <t>Centro Agrícola Cantonal Santa Barbara de Heredia   (CAC Santa Bárbara)</t>
  </si>
  <si>
    <t>Modernización Integral de los Servicios de Cooperación y asesoramiento MAG-CAC y fortalecimiento del Sector Agropecuario del Cantón de Santa Barbara</t>
  </si>
  <si>
    <t>Santa Bárbara, Heredia</t>
  </si>
  <si>
    <t>Modernizar en integral de los servicios del CAC de Santa Bárbara y el fortalecimiento del Sector Agropecuario del Cantón de Santa Bárbara, mediante la ampliación del edificio y el mejoramiento de la asistencia técnica.</t>
  </si>
  <si>
    <t>CV-042-2011</t>
  </si>
  <si>
    <t xml:space="preserve"> Pacífico Central </t>
  </si>
  <si>
    <t xml:space="preserve">Asociación de Acuicultores Marinos Colorado de Abangares (ACUAMAR)           </t>
  </si>
  <si>
    <t xml:space="preserve"> Fomento de Acuicultura Marina una alternativa Socio económica para los miembros y familias de ACUAMAR</t>
  </si>
  <si>
    <t>Abangares, Guanacaste</t>
  </si>
  <si>
    <t>Promover la estabilidad económica familiar desde nuestras comunidades que sea sostenible e innovadora y que permita a los asociados de ACUAMAR y familiares mejorar su calidad de vida y contribuir con el desarrollo económico local.</t>
  </si>
  <si>
    <t>CV-043-2011</t>
  </si>
  <si>
    <t xml:space="preserve">Asociación de Productores de Quebrada Honda de Nicoya         </t>
  </si>
  <si>
    <t xml:space="preserve"> Implementación de la Tecnología de Henificación de Forrajes, para contribuir con la sostenibilidad de la actividad ganadera</t>
  </si>
  <si>
    <t>Quebrada Honda</t>
  </si>
  <si>
    <t>Contribuir con la sostenibilidad de la actividad ganadera en las fincas de los afiliados de la Asociación de Productores de Quebrada Honda de Nicoya, al implementar la tecnología de henificación de forrajes para la alimentación animal en época crítica.</t>
  </si>
  <si>
    <t>CV-056-2011</t>
  </si>
  <si>
    <t>Central Oriental</t>
  </si>
  <si>
    <t xml:space="preserve">Asociación de Productores de Café Sostenible de Tarrazú                       </t>
  </si>
  <si>
    <t>Establecimiento de un centro de alistado y comercialización de café para micro beneficio</t>
  </si>
  <si>
    <t>Café</t>
  </si>
  <si>
    <t>San Marcos Tarrazú</t>
  </si>
  <si>
    <t>Establecimiento de un centro de beneficiado en saco para el alistado del café y comercialización para pequeños productores y micro beneficiadores de café de la zona de los Santos</t>
  </si>
  <si>
    <t>CV-064-2011</t>
  </si>
  <si>
    <t>Central Sur</t>
  </si>
  <si>
    <t>Centro Agrícola Cantonal de Puriscal (CAC Puriscal)</t>
  </si>
  <si>
    <t>Nueva ubicación y construcción de instalaciones para la Feria del Agricultor de Puriscal</t>
  </si>
  <si>
    <t>Santiago, Puriscal</t>
  </si>
  <si>
    <t>Establecer y operar una feria del agricultor moderna en el cantón de Puriscal, de manera que satisfaga las exigencias del urbanismo, gestión empresarial, normativas de salud pública y consolidación de los mercados que dispone el pequeño productor.</t>
  </si>
  <si>
    <t>CV-075-2011</t>
  </si>
  <si>
    <t xml:space="preserve">Asociación Cámara Ganaderos de Cañas                                            </t>
  </si>
  <si>
    <t>Construcción de Biodigestor para la producción de biogás, biofertilizante y electricidad a partir de excretas de ganado bovino, en la subasta ganadera de Cañas y contribuir a la reducción de emisión de gases de efecto invernadero</t>
  </si>
  <si>
    <t>San Carlos de Cañas</t>
  </si>
  <si>
    <t>Mitigar los efectos negativos al ambiente provocadas por la excretar del ganado en la subasta ganadera, por medio de la construcción de un biodigestor para la producción de biogás, biofertilizante y generación eléctrica.</t>
  </si>
  <si>
    <t>CV-069-2011</t>
  </si>
  <si>
    <t xml:space="preserve">Centro Agrícola Cantonal de Tarrazú (CAC Tarrazú)      </t>
  </si>
  <si>
    <t>Mercado de frutas de carretera ruta Interamericana Sur (El Empalme)</t>
  </si>
  <si>
    <t>San Marcos, Tarrazú</t>
  </si>
  <si>
    <t>Generar valor agregado a la producción de frutales de altura en la zona de los Santos mediante el establecimiento de un mercado de carretera a través de un centro de acopio y distribución de frutales de altura, que permita de manera planificada, contribuir con la comercialización de productos de los asociados del CACT A.</t>
  </si>
  <si>
    <t>CV-063-2011</t>
  </si>
  <si>
    <t>Centro Agrícola Cantonal de Grecia</t>
  </si>
  <si>
    <t>Mejoramiento de la calidad e inocuidad de los productos agrícolas comercializados en la feria del agricultor de Grecia</t>
  </si>
  <si>
    <t xml:space="preserve">Grecia </t>
  </si>
  <si>
    <t>Mejorar la calidad e inocuidad de los productos agrícolas comercializados en la feria del agricultor de Grecia mediante la sustitución de tarimas de madera por exhibidores de estructura metálica para colocación de cajas plásticas.</t>
  </si>
  <si>
    <t>CV-061-2011</t>
  </si>
  <si>
    <t xml:space="preserve">Centro Agrícola Cantonal de Limón (CAC Limón)     </t>
  </si>
  <si>
    <t>Remodelación y Modernización del Campo Ferial del Cantón Central de Limón</t>
  </si>
  <si>
    <t>San Juan de Limón</t>
  </si>
  <si>
    <t>Remodelar y modernizar el campo ferial de Limón, dotándolo de condiciones inocuas, cómodas y atractivas para agricultores/as y compradores/as mejorando de manera sustancial el entorno en que estos actores económicos y sociales se relacionan, con la finalidad de cumplir el fin principal del Programa Nacional de Ferias del Agricultor.</t>
  </si>
  <si>
    <t>CV-067-2011</t>
  </si>
  <si>
    <t>Centro Agrícola Cantonal de Turrialba</t>
  </si>
  <si>
    <t>Establecimiento de un proyecto de producción cacaotera en Sistemas Agroforestales como una alternativa económica y de conservación de los recursos naturales en los Cantones de Turrialba y Jiménez</t>
  </si>
  <si>
    <t>Calle Zapote, Turrialba</t>
  </si>
  <si>
    <t>El proyecto que propone el CACTU pretende incorporar un componente político de apoyo al desarrollo propuesto y guiar las acciones de gobierno a favor de la zona, de modo que al mismo tiempo se motive a las fuerzas vivas de la zona para lograr la unión de los productores a favor del ambiente y mejores condiciones para las familias que viven de la producción agropecuaria.</t>
  </si>
  <si>
    <t>CV-055-2011</t>
  </si>
  <si>
    <t>Huetar Norte</t>
  </si>
  <si>
    <t>Asociación Agrícola Ganadera de Sarapiquí AGRIGASA</t>
  </si>
  <si>
    <t>Desarrollo de Capacidades para contribuir al cumplimiento de la meta Carbono Neutro en el Cantón de Sarapiquí</t>
  </si>
  <si>
    <t>Fomentar una producción sostenible que contribuya a la meta nacional del carbono neutro, mediante módulos productivos en las actividades de ganadería, pimienta y plátano en el cantón de Sarapiquí.</t>
  </si>
  <si>
    <t>CV-060-2011</t>
  </si>
  <si>
    <t>Centro Agrícola Cantonal de Esparza</t>
  </si>
  <si>
    <t>Compra de infraestructura móvil, tarimas y contenedor para bodega, para la modernización de la Feria del Agricultor en Esparza</t>
  </si>
  <si>
    <t>Esparza, Puntarenas</t>
  </si>
  <si>
    <t>Compra de infraestructura móvil (toldos) y tarimas para la Feria del Agricultor de Esparza, que permita iniciar el proceso de modernización de la misma y compra de un contenedor para acondicionarlo como área de bodega.</t>
  </si>
  <si>
    <t>CV-070-2011</t>
  </si>
  <si>
    <t xml:space="preserve">Asociación de Apicultores de Jicaral (ASOAPI) </t>
  </si>
  <si>
    <t>Construcción de una planta industrializadora de miel de abeja.</t>
  </si>
  <si>
    <t>Promover el crecimiento de ASOAPI y un mayor ingreso para sus asociados mediante la industrialización y el valor agregado localmente de su principal producto, la miel de abeja.</t>
  </si>
  <si>
    <t>CV-092-2011</t>
  </si>
  <si>
    <t>Brunca</t>
  </si>
  <si>
    <t xml:space="preserve">Asociación de Productores de Frutas de la Región Brunca (ASOFROBRUNCA) </t>
  </si>
  <si>
    <t xml:space="preserve">Equipamiento del Centro de Acopio y Empaque </t>
  </si>
  <si>
    <t>Pueblo Nuevo de Cajón, Pérez Zeledón</t>
  </si>
  <si>
    <t>Equipar la planta de acopio y empaque de frutas de la asociación, mediante la adquisición de materiales, equipo y mobiliario, que le permita operar de forma eficiente para el cumplimiento de sus fines, en beneficio de los productores de la zona.</t>
  </si>
  <si>
    <t>CV-073-2011</t>
  </si>
  <si>
    <t>Asociación de productores de Concepción de Pilas</t>
  </si>
  <si>
    <t>Compra de empacadora de granos básicos</t>
  </si>
  <si>
    <t>Concepción de Pilas, Buenos Aires</t>
  </si>
  <si>
    <t>Desarrollar la etapa de valor agregado de la agro cadena de granos básicos, con la adquisición de maquinaria de empaque, pulido y transporte, que completado con la capacidad instalada del centro de acopio, se podrá empacar frijol que cumpla con las normativas de salud pública y de calidad, logrando mejorar los ingresos de las asociados.</t>
  </si>
  <si>
    <t>CV-072-2011</t>
  </si>
  <si>
    <t xml:space="preserve"> Brunca</t>
  </si>
  <si>
    <t>Asociación de productores comunidades unidas de Veracruz</t>
  </si>
  <si>
    <t>Adquisición de maquinaria para producción de maíz cascado y mejora de la capacidad de secado y selección del grano</t>
  </si>
  <si>
    <t>Pejibaye, Veracruz</t>
  </si>
  <si>
    <t>Desarrollar la etapa de valor agregado de la agro cadena de granos básicos, con la adquisición de maquinaria para la producción de maíz cascado y otro equipo para el secado y clasificación del grano que permita darle una excelente calidad al producto final del consumidor</t>
  </si>
  <si>
    <t>CV-057-2011</t>
  </si>
  <si>
    <t>Asociación Desarrollo Integral de Limoncito</t>
  </si>
  <si>
    <t>Adecuación y equipamiento de las instalaciones de una planta procesadora de productos lácteos</t>
  </si>
  <si>
    <t>Santa Rita de Limoncito, Coto Brus</t>
  </si>
  <si>
    <t>Contribuir al mejoramiento de las condiciones socioeconómicas de los habitantes del cantón, mediante la generación de una nueva alternativa productiva que incorpore el valor agregado a la producción de leche</t>
  </si>
  <si>
    <t>CV-062-2011</t>
  </si>
  <si>
    <t>Corporación Hortícola Nacional (CHN)</t>
  </si>
  <si>
    <t>Comercialización de cebolla y otros productos hortícolas</t>
  </si>
  <si>
    <t>Fortalecer el sistema de comercialización de cebolla y otros productos hortícolas con una infraestructura adecuada, donde se dé un manejo apropiado a los productos que se manufacturan para abastecer el mercado nacional.</t>
  </si>
  <si>
    <t>CV-059-2011</t>
  </si>
  <si>
    <t>Cooperativa Agrícola Industrial y de Servicios Múltiples El General R.L. (COOPEAGRI)</t>
  </si>
  <si>
    <t>Construcción de un invernadero para aclimatación de variedades de caña obtenidas mediante reproducción in vitro, para beneficio de productores cañeros, de los cantones de Buenos Aires y Pérez Zeledón</t>
  </si>
  <si>
    <t>Asunción, San Isidro</t>
  </si>
  <si>
    <t>Fortalecer el programa de reactivación de la actividad cañera de la región sur, a través de la reproducción de variedades de caña provenientes de cultivos in vitro, tolerante y o resistente a: la roya naranja.</t>
  </si>
  <si>
    <t>CV-079-2011</t>
  </si>
  <si>
    <t>Asociación de Horticultores de Irazú, Tierra Blanca de Cartago (ASHORI)</t>
  </si>
  <si>
    <t>Fortalecimiento de la comercialización de cebolla y otros productos para pequeños y medianos productores.</t>
  </si>
  <si>
    <t>Tierra Blanca</t>
  </si>
  <si>
    <t>Desarrollar un sistema de comercialización de hortalizas, especialmente cebolla amarilla seca sobre la base de un esquema organizado de la producción, acopio y acondicionamiento eficiente y competitivo en el mercado interno y de exportación.</t>
  </si>
  <si>
    <t>ND</t>
  </si>
  <si>
    <t>Localización</t>
  </si>
  <si>
    <t>CV-067-2012</t>
  </si>
  <si>
    <t>Central occidental</t>
  </si>
  <si>
    <t>Municipalidad de San Rafael</t>
  </si>
  <si>
    <t xml:space="preserve">Reubicación y modernización de la Feria del Agricultor de San Rafael de Heredia   </t>
  </si>
  <si>
    <t>San Rafael de Heredia</t>
  </si>
  <si>
    <t>Reubicar y modernizar la Feria del Agricultor de San Rafael de Heredia para el mejoramiento de la comercialización y abastecimiento de productos agropecuarios del cantón.</t>
  </si>
  <si>
    <t>CV-062-2012</t>
  </si>
  <si>
    <t>Centro Agrícola Cantonal de Atenas (CAC ATENAS)</t>
  </si>
  <si>
    <t xml:space="preserve">Reubicación y modernización de la Feria del Agricultor de Atenas </t>
  </si>
  <si>
    <t>Atenas</t>
  </si>
  <si>
    <t>Reubicar y modernizar la Feria del Agricultor de Atenas para el mejoramiento de la comercialización y abastecimiento de productos agropecuarios del cantón</t>
  </si>
  <si>
    <t>CV-065-2012</t>
  </si>
  <si>
    <t xml:space="preserve"> Cooperativa Agrícola Múltiple de Alfaro Ruíz R.L.(COOPAGRIMAR) </t>
  </si>
  <si>
    <t xml:space="preserve">Construcción y equipamiento de un módulo para acopio y procesamiento de zanahoria </t>
  </si>
  <si>
    <t>Zarcero, Alajuela</t>
  </si>
  <si>
    <t>Fortalecer y consolidar la línea de acopio, proceso y comercialización de productos frescos de COOPAGRIMAR  R.L.</t>
  </si>
  <si>
    <t>CV-079-2012</t>
  </si>
  <si>
    <t>Asociación Nacional de Organizaciones Agropecuarias (ASOPROCONA)</t>
  </si>
  <si>
    <t xml:space="preserve">Instalación de máquina clasificadora Industrial de Tomate  </t>
  </si>
  <si>
    <t>Santa Bárbara de Heredia</t>
  </si>
  <si>
    <t>Modernización del recibo y acondicionamiento del tomate en el centro de acopio de ASOPROCONA, mediante la modernización del equipo industrial para alcanzar mayores niveles de competitividad.</t>
  </si>
  <si>
    <t>CV-064-2012</t>
  </si>
  <si>
    <t xml:space="preserve"> Central oriental</t>
  </si>
  <si>
    <t xml:space="preserve"> Cooperativa de Servicios Múltiples de Atirro R.L. (COOPEATIRRO)  </t>
  </si>
  <si>
    <t xml:space="preserve">Reactivación integral de los pequeños productores de Caña de Turrialba </t>
  </si>
  <si>
    <t>Turrialba</t>
  </si>
  <si>
    <t>Reactivar y fortalecer en forma integral la producción de caña de azúcar en los asociados de COOPEATIRRO  R.L.</t>
  </si>
  <si>
    <t>CV-074-2012</t>
  </si>
  <si>
    <t>Cooperativa Agropecuaria y de Servicios Múltiples de Buenos Aires COOPEBAIRES, R.L.</t>
  </si>
  <si>
    <t xml:space="preserve">Fortalecimiento de organizaciones de Pequeños Agricultores de la Zona Norte de Cartago </t>
  </si>
  <si>
    <t>Pacayas de Alvarado</t>
  </si>
  <si>
    <t>Fortalecer tres organizaciones de pequeños agricultores de la Zona Norte de Cartago, a través de una unión representada por COOPEBAIRES R.L. para poder contribuir con el mejoramiento de la producción de una forma amigable con el ambiente y con menores costos.</t>
  </si>
  <si>
    <t>CV-084-2012</t>
  </si>
  <si>
    <t>Asociación de Agricultores La Violeta de Desamparados (AGRIVID)</t>
  </si>
  <si>
    <t>Mejoramiento del Sistema de Beneficio Seco para la preparación del café oro del Micro Beneficio Ecológico El Cedro La Violeta</t>
  </si>
  <si>
    <t>Frailes Desamparados</t>
  </si>
  <si>
    <t>Mejorar el proceso de café en el micro beneficio ecológico de AGRIVID con equipos que faciliten el alistado de café para su exportación en oro.</t>
  </si>
  <si>
    <t>CV-081-2012</t>
  </si>
  <si>
    <t xml:space="preserve"> Central sur</t>
  </si>
  <si>
    <t>Asociación de productores del Sur de Turrubares (ECOSUR)</t>
  </si>
  <si>
    <t xml:space="preserve">Construcción de un Centro de Formación para el fortalecimiento de Capacidades Humanas para el manejo del turismo rural comunitario </t>
  </si>
  <si>
    <t>Carara, Turrubares</t>
  </si>
  <si>
    <t>Fortalecer el turismo rural comunitario de la Asociación de Productores del Sur de Turrubares mediante la construcción de un centro para la formación y capacitación de sus afiliados y el turismo en general.</t>
  </si>
  <si>
    <t>CV-078-2012</t>
  </si>
  <si>
    <t>Asociación Mujeres Hortícolas de Jaris de Mora (ASHOJA)</t>
  </si>
  <si>
    <t xml:space="preserve">Diversificación del sistema de producción de hortalizas en Jaris, mediante la instalación de un módulo de ambiente protegido y manejo postcosecha para mejorar la competitividad y oferta de productos frescos en el mercado dentro de un marco de producción sustentable </t>
  </si>
  <si>
    <t>Buenas prácticas productivas</t>
  </si>
  <si>
    <t>Alpízar de Jaris, Ciudad Colón</t>
  </si>
  <si>
    <t>Compra de un terreno en el caserío los Trapiches de 1200 m2 con condiciones apropiadas para instalar dos módulos de ambiente protegido de producción de hortalizas, que contribuyan a mejorar la competitividad y oferta de productos frescos e inocuos en el mercado ·y la sostenibilidad de la asociación.</t>
  </si>
  <si>
    <t>CV-073-2012</t>
  </si>
  <si>
    <t>Cooperativa de productores de  San Antonio de Escazú R.L. (COOPASAE)</t>
  </si>
  <si>
    <t>Diversificación y manejo postcosecha de la producción hortícola, mediante la adopción de tecnologías modernas para mejorar la competitividad y la oferta de productos de calidad e inocuos en el mercado a fin de garantizar la sostenibilidad de los asociados</t>
  </si>
  <si>
    <t>San Antonio de Escazú</t>
  </si>
  <si>
    <t>Compra de una propiedad para establecer un módulo de ambiente protegido y una planta de manufactura, con la finalidad de darle mayor valor agregado y sostenibilidad a los sistemas de producción y comercialización de hortalizas, con la oferta de un producto competitivo, en el mercado, que contribuya a mejorar las condiciones de vida de los productores de San Antonio de Escazú.</t>
  </si>
  <si>
    <t xml:space="preserve">CV-083-2012 </t>
  </si>
  <si>
    <t>Asociación de Productores Bajo La  Legua y la Leguita</t>
  </si>
  <si>
    <t xml:space="preserve">Fortalecimiento de la Agroindustria del Dulce, a través de la renovación de áreas de caña para mejorar el ingreso de los afiliados </t>
  </si>
  <si>
    <t>Puriscal, Mercedes Sur</t>
  </si>
  <si>
    <t>Renovar los sistemas de producción de caña de Bajo La Legua-La Leguita con variedades más productivas, resistentes a plagas y enfermedades a fin de que los agricultores se mantengan dentro de la producción agropecuaria.</t>
  </si>
  <si>
    <t>CV-080-2012</t>
  </si>
  <si>
    <t>Asociación Productores de cerros de Turrubares (APROCETU)</t>
  </si>
  <si>
    <t>Equipamiento de áreas de secado, preselección, selección, pelado y ensacado del Micro beneficio Cerros de Turrubares</t>
  </si>
  <si>
    <t>San Luis de Turrubares</t>
  </si>
  <si>
    <t>Desarrollar la segunda fase del proyecto de micro beneficiado de café en los Cerros de Turrubares mediante el equipamiento de las áreas de secado, preselección y selección y secado y mejoramiento de la planta física, con el fin de garantizar la calidad y la competitividad del producto en el mercado nacional como internacional</t>
  </si>
  <si>
    <t>CV-104-2012</t>
  </si>
  <si>
    <t>Pacifico central</t>
  </si>
  <si>
    <t>Fundación para el Desarrollo Académico de la Universidad Nacional (FUNDAUNA)</t>
  </si>
  <si>
    <t xml:space="preserve">Producción de semilla y depuración post cosecha de la  ostra del pacífico Crassostreagigas, como base para el desarrollo de la actividad ostrícola en el Golfo de Nicoya.  </t>
  </si>
  <si>
    <t>Propiciar el desarrollo de la ostricultura en el Golfo de Nicoya por medio de la implementación de un centro de producción de semilla que abastezca al menos a 15 granjas ostrícolas, la capacitación, el acompañamiento y la asistencia técnica, bajo el concepto lógico de empresa y que permita a la vez implementar una plataforma base de desarrollo empresarial con responsabilidad socioambiental que dinamice la economía familiar, local, territorial en las áreas más vulnerables del Golfo de Nicoya.</t>
  </si>
  <si>
    <t>CV-077-2012</t>
  </si>
  <si>
    <t xml:space="preserve"> Pacifico central</t>
  </si>
  <si>
    <t>Asociación para el desarrollo territorial sostenible de las cuencas de Aranjuez-Sardinal (ADETSAS)</t>
  </si>
  <si>
    <t xml:space="preserve">Reactivación de los sistemas de producción, industrialización del cultivo de café, mediante la adopción de tecnologías competitivas para mejorar las condiciones de vida de los productores de la agro cadena cafetalera del Territorio Aranjuez-Sardinal, </t>
  </si>
  <si>
    <t xml:space="preserve">Arancibia, Puntarenas </t>
  </si>
  <si>
    <t>CV-066-2012</t>
  </si>
  <si>
    <t>Huetar norte</t>
  </si>
  <si>
    <t xml:space="preserve">Cooperativa Agrícola Industrial y de servicios múltiples de Sarapiquí (COOPESARAPIQUÍ) </t>
  </si>
  <si>
    <t xml:space="preserve">Mejoramiento del beneficio de café en el marco de proyecto agro ecoturístico de los productores de la zona Huetar Norte afiliados </t>
  </si>
  <si>
    <t>San Miguel de Sarapiquí</t>
  </si>
  <si>
    <t>Brindar servicios de calidad a los turistas internacionales y nacionales en el Coffee Tour y la generación de valor agregado por medio de la nutrición y la industrialización del café, generando así mayores ingresos para la cooperativa y sus afiliados</t>
  </si>
  <si>
    <t>CV-063-2012</t>
  </si>
  <si>
    <t>Centro Agrícola Cantonal de San Carlos (CAC San Carlos)</t>
  </si>
  <si>
    <t>Reactivación de los servicios de maquinaria agrícola del centro agrícola</t>
  </si>
  <si>
    <t>Florencia de San Carlos</t>
  </si>
  <si>
    <t>Mejoramiento, recuperación y conservación de los suelos de la finca del Centro Agrícola Cantonal de San Carlos, como de las fincas circunvecinas, además de facilitar procesos de mejora de pasturas, corta y acarreo de estas para confección de heno y ensilaje, a través de la adquisición de maquinaria agrícola y equipo accesorio adecuado.</t>
  </si>
  <si>
    <t>CV-103-2012</t>
  </si>
  <si>
    <t>Asociación Mujeres Muelle San Carlos</t>
  </si>
  <si>
    <t xml:space="preserve">Producción de hortalizas hidropónicas bajo el sistema de macro túnel </t>
  </si>
  <si>
    <t>Mejorar la infraestructura en los invernaderos del grupo de mujeres de muelle para aumentar la producción, inocuidad y calidad, así como el mercadeo de hortalizas bajo el sistema hidropónico.</t>
  </si>
  <si>
    <t>CV-075-2012</t>
  </si>
  <si>
    <t>Asociación de productores de agroindustria y comercio de Chánguena (ASOPROINCOCHA)</t>
  </si>
  <si>
    <t>Ampliación de Industria de Granos básicos y servicios mediante la adquisición de equipo y maquinaria, Distrito de Chánguena</t>
  </si>
  <si>
    <t>Chánguena</t>
  </si>
  <si>
    <t>Incrementar el valor agregado, la calidad e inocuidad del frijol de la planta procesadora de granos básicos de Chánguena a través de la adquisición de equipo y maquinaria en el proceso de pre, producción, industrialización y comercialización del grano con el fin de favorecer los ingresos económicos de los asociados a ASOPROINCOCHA en la Comunidad de Changuera</t>
  </si>
  <si>
    <t>CV-082-2012</t>
  </si>
  <si>
    <t xml:space="preserve">Asociación de Productores del Águila </t>
  </si>
  <si>
    <t xml:space="preserve">Adquisición de tractor agrícola y maquinaria de empaque con sus aditamentos para mejorar la calidad de los granos en las fincas y darle valor agregado al producto final, </t>
  </si>
  <si>
    <t>Adquirir. un tractor agrícola y una línea de empaque de granos básicos, con fondos de transferencia del Ministerio de Agricultura y Ganadería, para mejorar la competitividad de la organización y de los afiliados de la Asociación de Productores del Águila, con el fin de incrementar los ingresos de la actividad, de las comunidades de Águila, Zapote, San Martín Las Delicias, Cucul del distrito de Pejibaye de Pérez Zeledón.</t>
  </si>
  <si>
    <t>CV-102-2012</t>
  </si>
  <si>
    <t xml:space="preserve"> Chorotega</t>
  </si>
  <si>
    <t>Cámara Ganaderos de Hojancha</t>
  </si>
  <si>
    <t xml:space="preserve">Incremento de la rentabilidad de las empresas ganaderas de las familias productoras afiliadas a la Cámara de Ganaderos de Hojancha, mediante el mejoramiento genético del hato, el fortalecimiento organizacional y el aumento en la capacidad de comercialización del ganado.   </t>
  </si>
  <si>
    <t>Hojancha, Guanacaste</t>
  </si>
  <si>
    <t>Aumentar la rentabilidad de las empresas ganaderas de los productores afiliados a la Cámara de Ganaderos de Hojancha, mediante el mejoramiento genético del hato, el fortalecimiento organizacional y el establecimiento de un centro de comercialización para mejorar la competitividad de las unidades de producción</t>
  </si>
  <si>
    <t>CV-101-2012</t>
  </si>
  <si>
    <t xml:space="preserve">  Cámara de Ganaderos de Bagaces - FITTACORI</t>
  </si>
  <si>
    <t xml:space="preserve">Desarrollo de fincas ganaderas en el Cantón de Bagaces a través de la implementación de tecnologías limpias y prácticas de producción sostenibles, para mitigar la emisión de  Gases Efecto Invernadero    </t>
  </si>
  <si>
    <t>Fortuna de Bagaces</t>
  </si>
  <si>
    <t>Implementar sistemas de producción ganadera amigables con el ambiente, a través del uso de tecnologías limpias y prácticas sostenibles para contribuir a mitigar la emisión de gases de efecto invernadero (GEI) y mejoramiento de la economía y salud de los beneficiarios del proyecto.</t>
  </si>
  <si>
    <t>CV-076-2012</t>
  </si>
  <si>
    <t>Huetar atlántica</t>
  </si>
  <si>
    <t>Asociación de desarrollo integral del territorio indígena cabécar de Talamanca (ADITICA)</t>
  </si>
  <si>
    <t>Construcción y equipamiento de un Centro de Acopio de plátano y otras frutas afines</t>
  </si>
  <si>
    <t>Gavilán Cabra de Bratsi, Talamanca</t>
  </si>
  <si>
    <t>Construcción y equipamiento de un edificio de 120 m2 donde se acopiará y transformará según las necesidades de los compradores, la producción de los más o menos 90 productores y productoras de la zona de Gavilán Canta y sus alrededores, que en conjunto producen unos 2600 racimos de plátano y unos 900 racimos de banano criollo de forma bisemanal.</t>
  </si>
  <si>
    <t>CV-044-2013</t>
  </si>
  <si>
    <t xml:space="preserve">Central oriental </t>
  </si>
  <si>
    <t xml:space="preserve">Asociación Cámara de Agricultores de Tierra Blanca (ASOCAGRI)    </t>
  </si>
  <si>
    <t xml:space="preserve">Activación y ampliación de Servicios de Maquinaria Agrícola para los pequeños y medianos productores hortícolas de Tierra Blanca.              </t>
  </si>
  <si>
    <t>Tierra Blanca, Cartago</t>
  </si>
  <si>
    <t>Activar y ampliar el servicio de maquinaria agrícola a los pequeños y medianos productores y productoras hortícolas de Tierra Blanca, para prestar un servicio oportuno, organizando una unidad especial para administrarlo, mediante un programa de trabajo por sectores, tanto para los tiempos de preparación de terrenos como para el transporte de las cosechas, con disponibilidad durante todo el año.</t>
  </si>
  <si>
    <t>CV-027-2013</t>
  </si>
  <si>
    <t>Asociación de Apicultores de Los Santos (APISANTOS)</t>
  </si>
  <si>
    <t xml:space="preserve">Mejoramiento y reactivación de la producción primaria de la apicultura en la zona de Los Santos, Región Central Oriental                              </t>
  </si>
  <si>
    <t>San Marcos de Tarrazú</t>
  </si>
  <si>
    <t>Reactivar y mejorar la producción primaria de miel como iniciativa principal para avanzar en las diferentes etapas de la agro cadena apícola en la zona de los Santos.</t>
  </si>
  <si>
    <t>CV-048-2013</t>
  </si>
  <si>
    <t xml:space="preserve"> Asociación de Productores  Agrícolas de los Santos (APROSAN)</t>
  </si>
  <si>
    <t xml:space="preserve">Mejoramiento y equipamiento de la Feria del Productor de la Zona de Los Santos. </t>
  </si>
  <si>
    <t>Ferias del Agricultor</t>
  </si>
  <si>
    <t>Mejorar las condiciones de la feria del productor en la zona de los Santos, mediante la inversión en equipos que faciliten un mejor servicio e inocuidad en el manejo de los productos</t>
  </si>
  <si>
    <t>CV-051-2013</t>
  </si>
  <si>
    <t>Asociación de productoras y productores agropecuarios del cantón de Jiménez (ASOPROCAJI)</t>
  </si>
  <si>
    <t>Establecimiento de una unidad de pesaje para semovientes en las Vueltas de Tucurrique, Cantón Jiménez</t>
  </si>
  <si>
    <t>Tucurrique, Jiménez</t>
  </si>
  <si>
    <t>Fortalecer la capacidad técnica administrativa, financiera y operativa de ASOPROCAJI, mediante la dotación de capital de trabajo que garantice la construcción de una unidad de pesaje de semovientes para ofrecer este servicio a los productores del cantón de Jiménez, contribuyendo a la sostenibilidad de la organización</t>
  </si>
  <si>
    <t>CV-073-2015</t>
  </si>
  <si>
    <t>Pacífico central</t>
  </si>
  <si>
    <t xml:space="preserve">Centro Agrícola Cantonal de Puntarenas (CAC Puntarenas) </t>
  </si>
  <si>
    <t xml:space="preserve">Centro de acopio y fortalecimiento de Feria del Agricultor de Barranca, Sede Jicaral. </t>
  </si>
  <si>
    <t>Jicaral, Puntarenas</t>
  </si>
  <si>
    <t>Aumentar la oportunidad para los pequeños y medianos productores de la Región Pacífico Central de incursionar en fonna permanente, segura y estable al mercado, habilitando la participación del Centro Agrícola Cantonal de Puntarenas en el Programa de Abastecimiento Institucional (CNP) y fortaleciendo la Feria del Agricultor de Barranca.</t>
  </si>
  <si>
    <t>CV-025-2013</t>
  </si>
  <si>
    <t xml:space="preserve">   Cooperativa Agrícola Industrial para el mejoramiento de Vida de Belice  R.L. (COOPEBELICE)</t>
  </si>
  <si>
    <t>Construcción y equipamiento de un Centro Agroindustrial en Belice de Santa Cecilia de la Cruz para dar valor agregado a la producción de frijol</t>
  </si>
  <si>
    <t>Santa Celicia, Santa Cruz</t>
  </si>
  <si>
    <t>Agregar valor a la producción de frijol de las y los asociados de COOPEBELICE R.L. a través de la construcción de un centro de agroindustria en Belice Santa Cecilia de la Cruz de Guanacaste.</t>
  </si>
  <si>
    <t>CV-026-2013</t>
  </si>
  <si>
    <t>Municipalidad de Nicoya</t>
  </si>
  <si>
    <t xml:space="preserve">Establecimiento de un mercado de venta directa de productos agropecuarios autóctonos frescos y procesados, para el rescate de la producción local y la gastronomía tradicional en Nicoya.  </t>
  </si>
  <si>
    <t>Parque Recadero Briceño, Nicoya</t>
  </si>
  <si>
    <t>Mejorar la comercialización de la producción agropecuaria en el cantón de Nicoya, a través del establecimiento de un mercado de venta directa de productos agropecuarios frescos, procesados y de la gastronomía autóctona para el rescate de la producción agropecuaria local y gastronomía tradicional</t>
  </si>
  <si>
    <t>CV-053-2013</t>
  </si>
  <si>
    <t xml:space="preserve"> Huetar norte</t>
  </si>
  <si>
    <t>Asociación Cámara de Productores de Granos básicos de Los Chiles (CADEPGRA)</t>
  </si>
  <si>
    <t xml:space="preserve">Adquisición de equipamiento y maquinaria para el proceso de secado de granos básicos (frijol, maíz, arroz).         </t>
  </si>
  <si>
    <t>La Virgen de Los Chiles</t>
  </si>
  <si>
    <t>Crear área de secado, construir una bodega para la instalación de las maquinas. Esto con el fin de brindar a las y los productores un servicio adecuado y oportuno, logrando mejorar los ingresos de los asociados.</t>
  </si>
  <si>
    <t>CV-039-2013</t>
  </si>
  <si>
    <t xml:space="preserve">Cámara de Ganaderos de San Carlos </t>
  </si>
  <si>
    <t xml:space="preserve">Construcción y mejoramiento de la infraestructura productiva              </t>
  </si>
  <si>
    <t>Platanar de Florencia, San Carlos</t>
  </si>
  <si>
    <t>Construcción y mejoramiento de infraestructura acorde al bienestar animal y del personal. Los componentes del proyecto consiste en la construcción de dos mangas de acceso a los corrales de subasta, bajo la consigna de bienestar animal; construcción de una batería de servicios sanitarios para el personal de subasta y asfalto del camino de acceso al campo ferial. Por otro lado el equipo de aireación consiste en la compra de un extractor industrial, con el fin de climatizar la temperatura de los corrales de subasta del ganado.</t>
  </si>
  <si>
    <t>CV-052-2013</t>
  </si>
  <si>
    <t xml:space="preserve">  Asociación Administradora de la Producción Agrícola y Coordinación Institucional del Asentamiento Llano Bonito de Guatuso (CEPROMA Guatuso)</t>
  </si>
  <si>
    <t xml:space="preserve">Acopio, industrialización y comercialización de granos básicos en el Cantón de Guatuso.                    </t>
  </si>
  <si>
    <t>Katira de Llano Bonito, Guatuso</t>
  </si>
  <si>
    <t>Fortalecer el desarrollo socioeconómico de pequeños y medianos productores (as) mediante la adquisición de equipo especializado para la industrialización de arroz y acondicionamiento de frijol en el cantón de Guatuso.</t>
  </si>
  <si>
    <t>CV-056-2013</t>
  </si>
  <si>
    <t xml:space="preserve">Asociación administradora de la producción agrícola y coordinación institucional del asentamiento la Palmera Upala (CEPROMA Palmera)            </t>
  </si>
  <si>
    <t xml:space="preserve">Compra de equipo de acopio, industrialización y comercialización de Granos Básicos </t>
  </si>
  <si>
    <t>Upala</t>
  </si>
  <si>
    <t>Fortalecer el desarrollo socioeconómico de pequeños y medianos productores (as) mediante la adquisición de equipo especializado para la industrialización de arroz y acondicionamiento de frijol en el cantón de Upala</t>
  </si>
  <si>
    <t>CV-023-2013</t>
  </si>
  <si>
    <t>Asociación de productores lácteos Llafrak Juanilama Pocosol</t>
  </si>
  <si>
    <t xml:space="preserve">Construcción de Planta procesadora de productos Lácteos y desarrollo de una Finca modelo agroturística en el Asentamiento Juanilama, Pocosol, San Carlos, para la organización </t>
  </si>
  <si>
    <t>Pocosol de San Carlos</t>
  </si>
  <si>
    <t>Mejorar los ingresos y estabilidad de las familias productoras de la Asociación de Productores Lácteos Llafrank Juanilama, mediante el mejoramiento de la calidad y cantidad de leche en finca, generación de valor agregado, mercadeo y comercialización de productos lácteos.</t>
  </si>
  <si>
    <t>CV-012-2013</t>
  </si>
  <si>
    <t>Asociación Bijagualeña de Productores Agrícolas Sostenibles (ASOBIPAS)</t>
  </si>
  <si>
    <t xml:space="preserve">Diversificación de los sistemas de producción hortícola mediante la adopción de tecnologías modernas, mediante el establecimiento de diez ambientes protegidos, que apoyen la sostenibilidad social, económica y ambiental de los productores en la Comunidad de Bijagual. </t>
  </si>
  <si>
    <t>Bijagual Carara Turrubares</t>
  </si>
  <si>
    <t>Contribuir al mejoramiento del ingreso de las familias en Bijagual, Carara Turrubares mediante la construcción de ambientes protegidos para la producción de hortalizas inocuas</t>
  </si>
  <si>
    <t>CV-057-2013</t>
  </si>
  <si>
    <t>Asociación de Mujeres Exitosas de Pedernal (AMEP)</t>
  </si>
  <si>
    <t xml:space="preserve">Construcción y equipamiento de un centro de producción de concentrados de frutas tropicales.  </t>
  </si>
  <si>
    <t>Candelaria de Puriscal</t>
  </si>
  <si>
    <t>Desarrollar el cultivo y una planta de procesamiento de pulpas de frutas tropicales, iniciando con la Acerola, con el fin de ofrecer un producto competitivo en el mercado, para garantizar la sostenibilidad social, económica, ambiental y empresarial de la organización.</t>
  </si>
  <si>
    <t>CV-055-2013</t>
  </si>
  <si>
    <t>Asociación de Hombre y Mujeres  Emprendedores para un futuro mejor de Barrio La Cruz Candelarita de Puriscal (AHMEFUM)</t>
  </si>
  <si>
    <t xml:space="preserve">Producción de ambientes protegidos para hortalizas.  </t>
  </si>
  <si>
    <t>Candelarita de Puriscal</t>
  </si>
  <si>
    <t>Modernizar los sistemas de producción de hortalizas, mediante la adopción de tecnologías competitivas, que contribuyan a mejorar los rendimientos, calidad y oferta de un producto inocuo, que satisfaga las necesidades del mercado y la sostenibilidad socioeconómica de la organización.</t>
  </si>
  <si>
    <t>CV-071-2013</t>
  </si>
  <si>
    <t>Asociación de Mujeres Apícolas Ecologistas de San Pedro de Turrubares (AMAESPET)</t>
  </si>
  <si>
    <t xml:space="preserve">Compra de terreno y construcción de una planta extractora de miel de abeja.  </t>
  </si>
  <si>
    <t>San Pedro, Turrubares</t>
  </si>
  <si>
    <t>Dotar a la organización de una planta para el procesamiento de los productos de la colmena para contribuir a elevar las condiciones de vida de las familias de las mujeres de la asociación en la comunidad de San Pedro de Turrubares</t>
  </si>
  <si>
    <t>CV-063-2013</t>
  </si>
  <si>
    <t xml:space="preserve">Centro Agrícola Cantonal de Pérez Zeledón (CAC Pérez Zeledón) </t>
  </si>
  <si>
    <t xml:space="preserve">Construcción de centro de acopio y equipamiento para fortalecer proceso de compra y distribución de productos agroalimentarios de la región Brunca.  </t>
  </si>
  <si>
    <t>San Isidro El General</t>
  </si>
  <si>
    <t>Construir Centro de Acopio y adquirir equipamiento para fortalecer el proceso de compra y comercialización de productos agroalimentarios, que beneficien al productor en la obtención de mejores precios, y al consumidor en productos que garanticen inocuidad y trazabilidad en la región Brunca.</t>
  </si>
  <si>
    <t>CV-054-2013</t>
  </si>
  <si>
    <t xml:space="preserve">Asociación Cámara de Ganaderos Unidos del Sur </t>
  </si>
  <si>
    <t xml:space="preserve">Reactivación y mejoramiento de la Ganadería de cría en la Región Brunca 2013-2017  </t>
  </si>
  <si>
    <t>Daniel Flores de Pérez Zeledón</t>
  </si>
  <si>
    <t>Reactivar y mejorar la ganadería de Cría en la Región Bronca con el fortalecimiento de la base de toda la cadena productiva, mediante la entrega de vientres de cría y transferencia de embriones genéticamente mejorados, procurando el bienestar económico de sus asociados.</t>
  </si>
  <si>
    <t>CV-061-2013</t>
  </si>
  <si>
    <t>Cooperativa de Servicios Múltiples de los Productores de Café de San Vito R.L. (COOPROSANVITO)</t>
  </si>
  <si>
    <t xml:space="preserve">Modernización de la Sala de Alistado del Beneficio Seco </t>
  </si>
  <si>
    <t>San Vito, Coto Brus</t>
  </si>
  <si>
    <t>Modernizar la sala de alistado del beneficio seco de COOPROSANVITO R.L., mediante la adquisición de un equipo electrónico de clasificación de café por colores.</t>
  </si>
  <si>
    <t>CV-024-2013</t>
  </si>
  <si>
    <t xml:space="preserve">  Unión de Productores Independientes y actividades varias (UPIAV)</t>
  </si>
  <si>
    <t>Fortalecimiento de fincas integrales con la incorporación de tecnologías sostenibles y buenas prácticas agropecuarias en Pérez Zeledón.</t>
  </si>
  <si>
    <t>Desarrollar la infraestructura en 33 fincas para mejor aprovechamiento del espacio y entorno, mediante la incorporación de buenas prácticas agropecuarias y tecnológicas sostenibles con el aprovechamiento de remanentes en las fincas de los productores.</t>
  </si>
  <si>
    <t>CV-077-2013</t>
  </si>
  <si>
    <t>Asociación de productores y comercializadores de frutas tropicales  (APROFRUT)</t>
  </si>
  <si>
    <t xml:space="preserve">Apoyo a  la producción y comercialización de frutas tropicales.  </t>
  </si>
  <si>
    <t>Canoas de Corredores</t>
  </si>
  <si>
    <t>Fortalecer la capacidad organizativa y empresarial de APROFRUT, mediante el equipamiento necesario para las fases de administración, transformación y comercialización, en beneficio de los productores de frutas de la Zona Sur de Costa Rica.</t>
  </si>
  <si>
    <t>CV-013-2013</t>
  </si>
  <si>
    <t>Asociación de productores de Finca Alajuela de Osa (ASBAPROFA)</t>
  </si>
  <si>
    <t xml:space="preserve">Establecimiento de un vivero de palma aceitera (elaeis guineensis) para la obtención de 16.445 plántulas para la renovación de 100 hectáreas de cultivo en el sur de CR       </t>
  </si>
  <si>
    <t>Finca Alajuela</t>
  </si>
  <si>
    <t>Establecer un vivero de Palma Aceitera (Elaeis guineensis) en Finca Alajuela de Osa para renovar 100 hectáreas de cultivo.</t>
  </si>
  <si>
    <t>CV-021-2013</t>
  </si>
  <si>
    <t xml:space="preserve">Compra e instalación de maquinaria para empaque, para darle valor agregado a los granos básicos y adquisición de camión de 5 toneladas con el fin de mejorar la competitividad y los ingresos de los afiliados </t>
  </si>
  <si>
    <t>Pejibaye de Pérez Zeledón</t>
  </si>
  <si>
    <t>Dar valor agregado a la materia prima entregada por afiliados de la Asociación de Productores Comunidades Unidas en Veracruz mediante la distribución y comercialización del grano empacado, para mejorar la competitividad y los ingresos a los productores.</t>
  </si>
  <si>
    <t>CV-065-2013</t>
  </si>
  <si>
    <t xml:space="preserve"> Central occidental </t>
  </si>
  <si>
    <t>Centro Agrícola Cantonal de Barva (CAC Barva)</t>
  </si>
  <si>
    <t xml:space="preserve">Mejoramiento de la Feria del Agricultor de Barva de Heredia </t>
  </si>
  <si>
    <t>San Bartolomé de Barva</t>
  </si>
  <si>
    <t>Disponer de las condiciones básicas para el funcionamiento de la Feria del Agricultor de Barva de Heredia para su pennanencia como un mercado de compraventa de productos agropecuarios.</t>
  </si>
  <si>
    <t>CV-060-2013</t>
  </si>
  <si>
    <t xml:space="preserve"> Cooperativa de Servicios Múltiples de Zarcero (APODAR COOPEZARCERO)</t>
  </si>
  <si>
    <t xml:space="preserve">Compra de equipo y acondicionamiento de infraestructura para el procesamiento de frutas y hortalizas orgánicas.  </t>
  </si>
  <si>
    <t>Tapezco de Zarcero</t>
  </si>
  <si>
    <t>Procesar frutas y hortalizas orgánicas para obtener jugos con el fin de dar valor agregado a la producción de los afiliados a COOPEZARCERO.</t>
  </si>
  <si>
    <t>CV-059-2013</t>
  </si>
  <si>
    <t>Cooperativa de caficultores de Heredia Libertad (COOPELIBERTAD)</t>
  </si>
  <si>
    <t>Establecimiento de una tostadora de café.</t>
  </si>
  <si>
    <t>Heredia</t>
  </si>
  <si>
    <t>Desarrollar una línea de producción de tostado, molido y empacado de café en las instalaciones del Beneficio Libertad en Santo Domingo de Heredia.</t>
  </si>
  <si>
    <t>CV-074-2013</t>
  </si>
  <si>
    <t>Asociación de productores de dulce ecológico de Bajo la Paz de San Ramón (ASODULCE)</t>
  </si>
  <si>
    <t xml:space="preserve">Mejoramiento de la infraestructura y el equipo de molienda de la planta industrial </t>
  </si>
  <si>
    <t>Piedades Norte de San Ramón</t>
  </si>
  <si>
    <t>Mejorar la eficiencia, eficacia y productividad de la planta agroindustrial de ASODULCE y su calidad e inocuidad, para satisfacer las demandas de sus clientes e incrementar los ingresos de los afiliados.</t>
  </si>
  <si>
    <t>CV-058-2013</t>
  </si>
  <si>
    <t>Cooperativa Agrícola Múltiple de Alfaro Ruiz (COOPAGRIMAR)</t>
  </si>
  <si>
    <t>Estudio de Mercado para la definición de puntos de venta diferenciados</t>
  </si>
  <si>
    <t>Zarcero</t>
  </si>
  <si>
    <t>Realizar un estudio de mercado meta y desarrollo de concepto e imagen gráfica para marca comercial de productos agroindustriales de las cooperativas del cantón de Zarcero y asesoría mercadológica para la conceptualización de puntos de venta especializados.</t>
  </si>
  <si>
    <t>CV-046-2013</t>
  </si>
  <si>
    <t xml:space="preserve"> Huetar atlántica</t>
  </si>
  <si>
    <t>Asociación de productores de Dátil, Asentamiento Camuro</t>
  </si>
  <si>
    <t xml:space="preserve">Establecer en la localidad de Camuro, distrito La Rita, cantón Pococí un centro de acopio para el paletizaje de la producción de 33 productores de banano dátil.  </t>
  </si>
  <si>
    <t>Rita de Pococí</t>
  </si>
  <si>
    <t>Establecer y operar en el distrito de La Rita Asentamiento Camuro, Cantón Pococí, un centro de acopio debidamente equipado, para el acopio y paletizaje de la producción de banano dátil, para así mejorar los ingresos y las condiciones socioeconómicas de los asociados.</t>
  </si>
  <si>
    <t>CV-043-2013</t>
  </si>
  <si>
    <t xml:space="preserve"> Nacional/ Cartago</t>
  </si>
  <si>
    <t>Unión nacional de pequeños y medianos productores agropecuarios costarricenses (UPANACIONAL)</t>
  </si>
  <si>
    <t>Desarrollo de un sistema sustentable de producción de leche en la finca de  Sanatorio Durán.</t>
  </si>
  <si>
    <t>Tibás</t>
  </si>
  <si>
    <t>Desarrollar un modelo de producción sostenible de leche, innovador y competitivo en la finca del "Sanatorio Durán", ubicado en el distrito de Potrero Cerrado de Oreamuno de Cartago que sirva para que los productores afiliados a UP ANACIONAL puedan implementar sistemas similares.</t>
  </si>
  <si>
    <t>CV-069-2013</t>
  </si>
  <si>
    <t xml:space="preserve"> Nacional</t>
  </si>
  <si>
    <t>Corporación Ganadera (CORFOGA)</t>
  </si>
  <si>
    <t xml:space="preserve">Proyecto piloto Nacional de Ganadería de Carne </t>
  </si>
  <si>
    <t>Curridabat</t>
  </si>
  <si>
    <t>Desarrollar e implementar un modelo piloto de gestión de desarrollo ganadero nacional por medio de estructuras regionales que permita el fortalecimiento de la cadena cárnica, mediante la ejecución de un componente productivo, de extensión, financiero y de comercialización.</t>
  </si>
  <si>
    <t>CV-068-2013</t>
  </si>
  <si>
    <t>Nacional / Chorotega</t>
  </si>
  <si>
    <t>Asociación Cámara de Pescadores, Armaderos y Actividades afines de Guanacaste</t>
  </si>
  <si>
    <t xml:space="preserve">Proyecto de Construcción de Fábrica de Hielo, en Cuajiniquil de Santa Elena, La Cruz, Guanacaste </t>
  </si>
  <si>
    <t>San Martín, Carrillo, Guanacaste</t>
  </si>
  <si>
    <t>Construir fábrica de hielo que cubra las necesidades de hielo de toda la Zona Norte de la provincia  de Guanacaste, tomando en cuenta las diferentes . pesquerías y sectores involucrados en materia de pesca y que tienen necesidad de hielo para poder faenar de manera adecuada, cumpliendo con las reglas de innocuidad de los entes estatales.</t>
  </si>
  <si>
    <t xml:space="preserve">Región </t>
  </si>
  <si>
    <t xml:space="preserve">Proyecto </t>
  </si>
  <si>
    <t xml:space="preserve">Monto </t>
  </si>
  <si>
    <t>Descripción2</t>
  </si>
  <si>
    <t>IDS</t>
  </si>
  <si>
    <t>CV-026-2014</t>
  </si>
  <si>
    <t>Centro Agrícola Cantonal de Desamparados (CAC Desamparados)</t>
  </si>
  <si>
    <t xml:space="preserve">Planta agroindustrial cafetalera amigable con el ambiente para procesar y comercializar el café de productores de la zona de Frailes y distritos aledaños.  </t>
  </si>
  <si>
    <t>Planta agroindustrial cafetalera en Frailes, Desamparados</t>
  </si>
  <si>
    <t>Frailes, Desamparados</t>
  </si>
  <si>
    <t>Establecer una planta agroindustrial cafetalera amigable con el medio ambiente, que garantice la calidad y trazabilidad del café de la zona, como apoyo a los productores de la zona de Frailes y distritos aledaños contribuyendo al desarrollo rural.</t>
  </si>
  <si>
    <t>CV-029-2014</t>
  </si>
  <si>
    <t>Asociación de Agricultores de Tejar del Guarco (AGRITEC)</t>
  </si>
  <si>
    <t>Remodelación de la infraestructura y equipo para el funcionamiento del centro de acopio de hortalizas</t>
  </si>
  <si>
    <t>Establecimiento de un Centro de Acopio de Hortalizas, en el Tejar del Guarco</t>
  </si>
  <si>
    <t>Guarco, Tejar</t>
  </si>
  <si>
    <t>Incrementar el valor agregado y la comercialización de los productos hortícolas de los productores de la asociación de pequeños y medianos agricultores de tejar de Cartago (AGRITEC) proveyendo para esto el acopio, procesamiento adecuado y mercado seguro mejorando el nivel de vida de los productores.</t>
  </si>
  <si>
    <t>CV-050-2014</t>
  </si>
  <si>
    <t>Asociación de Horticultores de Irazú (ASHORI)</t>
  </si>
  <si>
    <t>Producción, Acopio, Secado y comercialización de cebolla amarilla en la zona norte de la provincia de Cartago</t>
  </si>
  <si>
    <t>Equipo para el secado de cebolla de Tierra Blanca, Cartago</t>
  </si>
  <si>
    <t>Posicionar la cebolla amarilla mediante la compra, acopio, secado, y venta, para garantizar al productor de la zona Norte de Cartago, el manejo post cosecha, distribución y mercadeo de este bulbo.</t>
  </si>
  <si>
    <t>CV-049-2014</t>
  </si>
  <si>
    <t xml:space="preserve"> Cooperativa de producción e industrialización de caña de azúcar y servicios múltiples de Cutris RL (COOPECUTRIS RL)</t>
  </si>
  <si>
    <t>Compra de maquinaria y equipo agrícola para brindar a los asociados de COOPECUTRIS R.L. el servicio de mecanización de terrenos y fortalecer el de cosecha mecanizada de caña de azúcar</t>
  </si>
  <si>
    <t>Prestación de servicios preparación terreno en Cutris, San Carlos</t>
  </si>
  <si>
    <t>Cutris de San Carlos</t>
  </si>
  <si>
    <t>Brindar a los asociados de COOPECUTRIS R.L., el servicio de preparación de terrenos en sus fincas en forma oportuna y a un precio razonable que contribuya a la productividad de su finca y el bienestar familiar; así como darles con equipo adecuado el servicio de corta mecanizada de caña.</t>
  </si>
  <si>
    <t>CV-041-2014</t>
  </si>
  <si>
    <t>Centro Agrícola Cantonal de San Mateo (CAC San Mateo)</t>
  </si>
  <si>
    <t>Fortalecimiento de los servicios de mecanización de tierras</t>
  </si>
  <si>
    <t>Prestación de servicios preparación terreno en San Mateo, Alajuela</t>
  </si>
  <si>
    <t>San Mateo de Alajuela</t>
  </si>
  <si>
    <t>Fortalecer los servicios de mecanización de tierras que ofrece el Centro Agrícola Cantonal de San Mateo mediante la adquisición de maquinaria y equipo nuevo y moderno para contribuir a incrementar la sostenibilidad de los sistemas de producción agropecuarios de los cantones de San Mateo, Esparza, Garabito y Orotina.</t>
  </si>
  <si>
    <t>CV-027-2014</t>
  </si>
  <si>
    <t>Asociación de Desarrollo específica para la producción de Apicultura de Sabalito Coto Brus (ADEPAS)</t>
  </si>
  <si>
    <t xml:space="preserve">Producción y comercialización apícola, mediante la dotación de equipo para la recolección de polen y la compra de un vehículo, para fortalecer las labores de la Asociación de Desarrollo específico para la producción de productos apícolas de Sabalito de Coto Brus,  </t>
  </si>
  <si>
    <t>Equipo para la producción y comercialización apícola de Sabalito de Coto Brus</t>
  </si>
  <si>
    <t>Sabalito de Coto Brus</t>
  </si>
  <si>
    <t>Producir, diversificar y comercializar productos de la actividad apícola, mediante la dotación de equipo para la recolección de polen y la compra de un vehículo, para mejorar y fortalecer las tareas propuestas por la Asociación de Desarrollo Específico de Sabalito de Coto Brus, periodo 2014.</t>
  </si>
  <si>
    <t>CV-046-2014</t>
  </si>
  <si>
    <t>Nacional / Brunca</t>
  </si>
  <si>
    <t>Asociación de porcicultores Avanzado Juntos de la Sierra (APAJUNTOS)</t>
  </si>
  <si>
    <t>Construcción de Planta Procesadora y equipamiento para la industrialización,  comercialización y mejoramiento genético de carne porcina en la región sur, para incrementar el ingreso económico de cada porcicultor de las comunidades de Platanares y Pejibaye de Pérez Zeledón</t>
  </si>
  <si>
    <t>Planta procesadora de carne porcina en Daniel Flores, Pérez Zeledón</t>
  </si>
  <si>
    <t>Daniel Flores, Pérez Zeledón</t>
  </si>
  <si>
    <t>Reactivación y fortalecimiento de las granjas porcinas por medio de la instalación de módulos de cría y el funcionamiento de una planta procesadora de carne de cerdo, en Pérez Zeledón, Región Brunca de Costa Rica.</t>
  </si>
  <si>
    <t>CV-031-2014</t>
  </si>
  <si>
    <t xml:space="preserve"> Cooperativa de Caficultores y Servicios Múltiples de la Cordillera Alta de Tilarán y Abangares (COOPELDOS)</t>
  </si>
  <si>
    <t>Mejoramiento de la competitividad de COOPELDOS a través del uso de energía limpia hidroeléctrica, la producción de abonos orgánicos e incremento de los servicios de apoyo a la producción de sus asociados en Tilarán, Abangares,</t>
  </si>
  <si>
    <t>Equipo para la producción de café y energía en Tilarán, Abangares</t>
  </si>
  <si>
    <t>Tilarán de Abangares</t>
  </si>
  <si>
    <t>Mejorar la competitividad de la cadena de valor del café en las zonas cafetaleras de Abangares, Tilarán y Monteverde mediante el aprovechamiento de recursos endógenos subutilizados (agua y pulpa de café) y el fortalecimiento de los servicios de apoyo a la producción con asociados de COOPELDÓS R.L.</t>
  </si>
  <si>
    <t>CV-040-2014</t>
  </si>
  <si>
    <t>Asociación de Productores en Invernaderos de Zarcero (APROINZA)</t>
  </si>
  <si>
    <t>Remodelación del Centro de Acopio y equipamiento agroindustrial</t>
  </si>
  <si>
    <t>Establecimiento de un Centro de Acopio de Hortalizas, en Laguna, Zarcero</t>
  </si>
  <si>
    <t>Laguna Zarcero</t>
  </si>
  <si>
    <t>Remodelar y equipar el Centro de Acopio de APROINZA en busca de una mayor eficiencia en los procesos de recibo, acondicionamiento y comercialización de hortalizas y cumplir con la normativa exigida en la Ley de Salud y en la Ley 7600.</t>
  </si>
  <si>
    <t>CV-030-2014</t>
  </si>
  <si>
    <t>Asociación Talita Cumi</t>
  </si>
  <si>
    <t>Proyecto  ampliación de invernadero y compra de vehículo</t>
  </si>
  <si>
    <t>Equipo para acondicionar invernadero y  distribución de productos en Naranjo, Alajuela</t>
  </si>
  <si>
    <t>Naranjo, Alajuela</t>
  </si>
  <si>
    <t>Fortalecer las actividades productivas que se desarrollan en la Asociación Tatita Cumi, con el objetivo de generar sostenibilidad económica, social y ambiental, mejorando la calidad de vidas de las personas con discapacidad y sus familias</t>
  </si>
  <si>
    <t>CV-044-2014</t>
  </si>
  <si>
    <t>Centro Agrícola Cantonal de Paraíso (CAC Paraíso)</t>
  </si>
  <si>
    <t>Agroindustria de Chayote para incrementar el valor agregado en las pymes del sector</t>
  </si>
  <si>
    <t>Planta agroindustrial para procesar Chayote, en Paraíso de Cartago</t>
  </si>
  <si>
    <t>Paraíso, Cartago</t>
  </si>
  <si>
    <t>Crear una agroindustria de chayote que incentive el aprovechamiento de la materia prima a través de la producción de chayote mínimamente procesado beneficiando a los productores agrícolas afiliados al Centro Agrícola Cantonal de Paraíso a partir del 2014.</t>
  </si>
  <si>
    <t>CV-048-2014</t>
  </si>
  <si>
    <t>Asociación de Familias Unidas de Nápoles para el Desarrollo Social (FUNADES)</t>
  </si>
  <si>
    <t>Producción de Fresa orgánica y cultivos hortícolas en ambientes protegidos para la diversificación agrícola en la comunidad de Nápoles</t>
  </si>
  <si>
    <t>Establecimiento de ambientes protegidos para diversificación agrícola en San Carlos de Tarrazú</t>
  </si>
  <si>
    <t>San Carlos de Tarrazú</t>
  </si>
  <si>
    <t>Mejorar las condiciones de la producción de especies vegetales de ciclo corto mediante la utilización de un sistema de ambientes protegidos hortícolas, que permitan intensificar y aumentar la productividad de cultivos, con el fin de diversificar la actividad agrícola de la zona.</t>
  </si>
  <si>
    <t>CV-074-2014</t>
  </si>
  <si>
    <t xml:space="preserve">Huetar Norte </t>
  </si>
  <si>
    <t>Asociación de Productores Lácteos San Bosco, Pocosol, San Carlos</t>
  </si>
  <si>
    <t>Elaboración de productos lácteos, acorde a la legislación vigente del país</t>
  </si>
  <si>
    <t>Planta Procesadora de productos lácteos en Pocosol de San Carlos</t>
  </si>
  <si>
    <t>Mejorar los ingresos y estabilidad de las familias productoras de la Asociación de Productores Lácteos San Bosco, mediante el mejoramiento de la calidad y cantidad de leche en finca, generación de valor agregado, mercadeo y comercialización de productos lácteos.</t>
  </si>
  <si>
    <t>CV-058-2014</t>
  </si>
  <si>
    <t>Cooperativa de Comercialización y Servicios Múltiples California R.L. (COOPECALIFORNIA)</t>
  </si>
  <si>
    <t xml:space="preserve">Fortalecimiento de la competitividad de los productores de Palma Aceitera, en el cantón de Parrita.                            </t>
  </si>
  <si>
    <t>Renovación de plantaciones de palma aceitera y mejoramiento de instalaciones en La Palma, Parrita</t>
  </si>
  <si>
    <t>Palma de Parrita</t>
  </si>
  <si>
    <t>Contribuir a fortalecer la competitividad de la agro cadena de la palma aceitera en el cantón de Parrita mediante la renovación de plantaciones, la producción y utilización de abonos orgánicos en
las fincas de los afiliados a la Cooperativa de Comercialización y Servicios Múltiples California R.L</t>
  </si>
  <si>
    <t>CV-054-2014</t>
  </si>
  <si>
    <t>Nacional / Pacífico Central</t>
  </si>
  <si>
    <t>Asociación Cámara Nacional Industria Palanguera</t>
  </si>
  <si>
    <t>Proyecto adquisición de balizas para el sistema de seguimiento satelital a la flota pesquera nacional</t>
  </si>
  <si>
    <t>Ubicación satelital de embarcaciones</t>
  </si>
  <si>
    <t>Puntarenas, distrito central</t>
  </si>
  <si>
    <t>Contribuir en el incremento de la pesca responsable y legal así como la sostenibilidad de los recursos pesqueros, mediante el uso de dispositivos satelital  a las embarcaciones palangreras que faenan en el océano pacífico nacional.</t>
  </si>
  <si>
    <t>CV-055-2014</t>
  </si>
  <si>
    <t>Asociación Cámara de Pescadores Artesanales de Puntarenas (CAPAP)</t>
  </si>
  <si>
    <t>Contribuir en el incremento de la pesca responsable y legal así como la sostenibilidad de los recursos pesqueros, mediante el uso de dispositivos satelitales a las embarcaciones palangreras que faenan en el océano pacífico nacional.</t>
  </si>
  <si>
    <t>CV-047-2014</t>
  </si>
  <si>
    <t>Asociación de Apicultores de Jicaral Puntarenas (ASOAPI)</t>
  </si>
  <si>
    <t>Ampliación  y equipamiento de la Planta industrializadora de miel de abeja</t>
  </si>
  <si>
    <t>Equipo para  producción apícola y ampliación de la planta procesadora</t>
  </si>
  <si>
    <t>Lepanto, Puntarenas</t>
  </si>
  <si>
    <t>Incrementar la capacidad de gestión de la Asociación de Apicultores de Jicaral (ASOAPI), a través de la ampliación y equipamiento de su Planta procesadora y envasadora de miel de abeja, ubicada en el distrito de Lepanto, Puntarenas.</t>
  </si>
  <si>
    <t>CV-075-2014</t>
  </si>
  <si>
    <t>Centro Agrícola Cantonal de Poás (CAC Poás)</t>
  </si>
  <si>
    <t xml:space="preserve">Modernización Feria del Agricultor                                    </t>
  </si>
  <si>
    <t>Adquisición de un terreno y construcción de instalaciones para la Feria del Agricultor</t>
  </si>
  <si>
    <t>San Pedro de Poás</t>
  </si>
  <si>
    <t>Compra de terreno para la reubicación de la Feria del Agricultor del Cantón de Poás.</t>
  </si>
  <si>
    <t>CV-060-2014</t>
  </si>
  <si>
    <t>Centro Agrícola Cantonal de San Ramón (CAC San Ramón)</t>
  </si>
  <si>
    <t xml:space="preserve">Techado de la Feria del Agricultor                                 </t>
  </si>
  <si>
    <t>Mejoramiento de las instalaciones de la Feria del Agricultor en San Ramón</t>
  </si>
  <si>
    <t>San Ramón distrito central</t>
  </si>
  <si>
    <t>Tener condiciones adecuadas para el funcionamiento de la Feria del Agricultor de San Ramón, favoreciendo la comercialización de la producción agropecuaria de pequeños y medianos productores y el abastecimiento de la población</t>
  </si>
  <si>
    <t>CV-052-2014</t>
  </si>
  <si>
    <t>Municipalidad de Alajuela</t>
  </si>
  <si>
    <t>Construcción de las instalaciones del CAC Alajuela</t>
  </si>
  <si>
    <t>Construcción de instalaciones del CAC Alajuela, Alajuela Central</t>
  </si>
  <si>
    <t>Alajuela distrito central</t>
  </si>
  <si>
    <t>Reubicar y modernizar las instalaciones del Centro Agrícola Cantonal de Alajuela para el mejoramiento de los servicios de capacitación, asistencia técnica y abastecimiento de insumos a la población agropecuaria del cantón</t>
  </si>
  <si>
    <t>CV-053-2014</t>
  </si>
  <si>
    <t>Centro Agrícola Cantonal de Santo Domingo (CAC Santo Domingo)</t>
  </si>
  <si>
    <t>Establecimiento de las condiciones básicas para el funcionamiento de la Feria del Agricultor del Cantón de Tibás</t>
  </si>
  <si>
    <t>Mejoramiento de las condiciones la feria en San Juan de Tibás</t>
  </si>
  <si>
    <t>San Juan, Tibás</t>
  </si>
  <si>
    <t>Dar a la Feria del Agricultor del cantón de Tibás mejores condiciones para el abastecimiento de productos agropecuarios a la población del cantón.</t>
  </si>
  <si>
    <t>CV-045-2014</t>
  </si>
  <si>
    <t>Asociación de Desarrollo Integral de reserva indígena Boruca Territorio indígena Boruca de Buenos Aires, Puntarenas (ADI Boruca)</t>
  </si>
  <si>
    <t>Construcción y equipamiento de un Beneficio de café en San Joaquín de Boruca de Buenos Aires de Puntarenas para una capacidad de 4000 fanegas</t>
  </si>
  <si>
    <t>Construcción y equipamiento de un beneficio de café en Boruca de Buenos Aires</t>
  </si>
  <si>
    <t>Boruca de Buenos Aires</t>
  </si>
  <si>
    <t>Construir y equipar un beneficio para el procesamiento de café en la comunidad indígena de San Joaquín de Boruca, Buenos Aireas, Puntarenas, para mejorar las condiciones socioeconómicas de los productores indígenas de café del territorio</t>
  </si>
  <si>
    <t>CV-057-2014</t>
  </si>
  <si>
    <t>Asociación de Productores de Guagaral de Colinas Buenos Aires (ASOPROGUAGARAL)</t>
  </si>
  <si>
    <t xml:space="preserve">Adquisición de equipo para la industrialización de granos básicos y gestión organizacional mediante la construcción y equipamiento de oficina para mejorar la competitividad, obteniendo mayores ingresos para los afiliados </t>
  </si>
  <si>
    <t>Maquinaria para la industrialización de granos básicos y mejoramiento de las instalaciones en Buenos Aires, Puntarenas</t>
  </si>
  <si>
    <t>Buenos Aires, Puntarenas</t>
  </si>
  <si>
    <t>Mejorar la industrialización, gestión organizacional y competitividad; mediante la construcción y equipamiento, para mejorar los márgenes de utilidad de operación de la Asociación y las capacidades de los asociados.</t>
  </si>
  <si>
    <t>CV-069-2014</t>
  </si>
  <si>
    <t>Centro Agrícola Cantonal de Buenos Aires (CAC Buenos Aires)</t>
  </si>
  <si>
    <t>Protección  del material biológico de la Estación Experimental Acuícola Regional, administrado por el Centro Agrícola Cantonal de Buenos Aires.</t>
  </si>
  <si>
    <t>Instalación de seguridad en las instalaciones de la Estación Experimental Acuícola, en Brunca de Buenos Aires</t>
  </si>
  <si>
    <t>Brunca de Buenos Aires</t>
  </si>
  <si>
    <t>Brindar protección al material biológico de la Estación Experimental Acuícola Regional administrada por el Centro Agrícola Cantonal de Buenos Aires, mediante la construcción de malla en el área productiva.</t>
  </si>
  <si>
    <t>CV-043-2014</t>
  </si>
  <si>
    <t>Centro Agrícola Cantonal de La Cruz (CAC La Cruz)</t>
  </si>
  <si>
    <t>Fortalecimiento de la producción de pequeños y medianos productores rurales del Cantón de la Cruz, mediante el mejoramiento de sus servicios y la comercialización  de sus actividades productivas</t>
  </si>
  <si>
    <t xml:space="preserve">Adquisición de insumos, construcción de bodega para su almacenamiento y equipamiento para distribución en La Cruz, Guanacaste </t>
  </si>
  <si>
    <t>La Cruz, distrito central</t>
  </si>
  <si>
    <t>Apoyar la producción agrícola de los pequeños y medianos productores rurales del cantón de La Cruz, a través del establecimiento de un almacén de insumos agrícolas y la adquisición de un medio de trasporte para su distribución, por el Centro Agrícola Cantonal.</t>
  </si>
  <si>
    <t>CV-068-2014</t>
  </si>
  <si>
    <t>CAC Centro Agrícola Cantonal de Matina</t>
  </si>
  <si>
    <t>Siembra de 50 hectáreas de cacao en asocio con árboles frutales y maderables</t>
  </si>
  <si>
    <t>Siembra de 50 hectáreas de cacao en asocio con árboles frutales y maderables en Batán de Matina</t>
  </si>
  <si>
    <t>Batán, Matina, Limón</t>
  </si>
  <si>
    <t>Diversificar la producción agrícola de 50 productores del Cantón de Matina mediante la siembra de 50 hectáreas de cacao, en asocio con árboles frutales y maderables.</t>
  </si>
  <si>
    <t>CV-078-2014</t>
  </si>
  <si>
    <t>Asociación Cámara de Ganaderos de Guanacaste, filial La Cruz.</t>
  </si>
  <si>
    <t>Abastecimiento de agua a través del uso de molinos a viento, para el mejoramiento de la producción y consumo humano en fincas de los asociados de la Cámara de Ganaderos de La Cruz.</t>
  </si>
  <si>
    <t>Abastecimiento de agua a través del uso de molinos a viento para fincas de La Cruz, Guanacaste</t>
  </si>
  <si>
    <t>Mejorar la producción de los sistemas ganaderas de los beneficios del proyecto, a través del desarrollo de actividades productivas amigables con el ambiente y el uso de tecnologías limpias que propicien la reducción de emisiones de Gases Efecto Invernadero, la fijación de CO2, adaptación al cambio climático, mitigación del fenómeno del Niño y el mejoramiento de la economía familiar y salud de los beneficiarios</t>
  </si>
  <si>
    <t>Nivel</t>
  </si>
  <si>
    <t>CV-064-2015</t>
  </si>
  <si>
    <t>Asociación de productores de la Cima (APROCIMA)</t>
  </si>
  <si>
    <t xml:space="preserve">Mejoramiento del Sistema de Equipamiento y Acondicionamiento de Bodega para los procesos de Acopio, transformación de frutas, verduras y vegetales orgánicos </t>
  </si>
  <si>
    <t>Mejoramiento de infraestructura y equipamiento para la producción de valor agregado frutas</t>
  </si>
  <si>
    <t>Copey, Dota, San José</t>
  </si>
  <si>
    <t>Nivel Bajo Desarrollo</t>
  </si>
  <si>
    <t>Mejorar el proceso de valor agregado en la elaboración de pulpas y licores de frutas, mediante el acondicionamiento de la bodega y la adquisición de equipo adecuado y especializado para la transformación de las frutas, que permita mejorar la competitividad de la pequeña empresa.</t>
  </si>
  <si>
    <t>CV-036-2015</t>
  </si>
  <si>
    <t>Asociación de Fruticultores de Llano Bonito</t>
  </si>
  <si>
    <t>Mejoramiento del Centro de Acopio para comercialización de  frutales</t>
  </si>
  <si>
    <t xml:space="preserve">Mejoramiento de infraestructura y adquisición vehículo para la comercialización </t>
  </si>
  <si>
    <t>Llano Bonito, León Cortés</t>
  </si>
  <si>
    <t>Mejorar la capacidad instalada y la comercialización para facilitar los procesos de operación del centro de acopio en forma integral para generar mayor valor agregado a la producción de los asociados.</t>
  </si>
  <si>
    <t>CV-054-2015</t>
  </si>
  <si>
    <t>Cooperativa de Caficultores de Llano Bonito (COOPELLANOBONITO RL)</t>
  </si>
  <si>
    <t>Manejo y producción de abono orgánico y aguas mieles para mejoramiento del ambiente de Llano Bonito</t>
  </si>
  <si>
    <t>Mejoramiento de infraestructura para producción café</t>
  </si>
  <si>
    <t>Mejorar los sistemas de manejo de los subproductos del beneficiado de café por medio de procesos mecánicos, de almacenamiento y aplicación de micro organismos para la producción de compost y tratamiento de las aguas mieles.</t>
  </si>
  <si>
    <t>CV-038-2015</t>
  </si>
  <si>
    <t>Asociación Pro superación personal de mujeres de la Trinidad de León Cortés (AMUPROSUP)</t>
  </si>
  <si>
    <t xml:space="preserve">Instalación de un centro de proceso para la elaboración de productos a base de frutas </t>
  </si>
  <si>
    <t>San Isidro, León Cortés, San José</t>
  </si>
  <si>
    <t>Elaborar productos a base de frutas en la comunidad de La Trinidad de León Cortes, generando a la vez oportunidades de empleo para las asociadas y los residentes de la comunidad.</t>
  </si>
  <si>
    <t>CV-053-2015</t>
  </si>
  <si>
    <t>Cooperativa de Productoras Manos Unidas de Costa Rica R.L. (COOPEMANUNI)</t>
  </si>
  <si>
    <t>Producción de plantas medicinales, hierbas aromáticas y especies en ambientes protegidos</t>
  </si>
  <si>
    <t>Equipamiento para la producción de plantas medicinales</t>
  </si>
  <si>
    <t>Facilitar las mejoras de valor agregado para plantas medicinales y especias, mediante la incorporación de equipos más especializados para su transformación en productos con normas de inocuidad y facilitar su comercialización.</t>
  </si>
  <si>
    <t>CV-044-2015</t>
  </si>
  <si>
    <t>Asociación Productores  de café sostenible de Tarrazú  (APROCAS)</t>
  </si>
  <si>
    <t>Mejoramiento de la Capacidad de bodegaje para el almacenamiento de café e instalación de un laboratorio de calidad para el Centro de Alistado de café (II Etapa).</t>
  </si>
  <si>
    <t>Equipamiento calidad de café</t>
  </si>
  <si>
    <t>San Lorenzo, Tarrazú</t>
  </si>
  <si>
    <t>Mejorar el centro de alistado para micro beneficios con equipo que permita mejorar la eficiencia de operación y orientar al productor sobre las características de su café.</t>
  </si>
  <si>
    <t>CV-045-2015</t>
  </si>
  <si>
    <t>Cooperativa Agropecuaria de Servicios Múltiples de Buenos Aires R.L. (COOPEBAIRES)</t>
  </si>
  <si>
    <t xml:space="preserve">Producción y comercialización de jugo de zanahoria aprovechando los remanentes en el campo de los productores de Alvarado.  </t>
  </si>
  <si>
    <t>Equipamiento para la producción agroindustrial zanahoria</t>
  </si>
  <si>
    <t>Pacayas de Alvarado,  Cartago</t>
  </si>
  <si>
    <t>Nivel Medio Desarrollo</t>
  </si>
  <si>
    <t>Producir y comercializar jugo de zanahoria para mejorar el margen de utilidad de los pequeños productores de Alvarado, a través de la transformación de materia prima en la planta procesadora de la cooperativa.</t>
  </si>
  <si>
    <t>CV-076-2015</t>
  </si>
  <si>
    <t>Huetar Caribe</t>
  </si>
  <si>
    <t>Asociación Cámara de Ganaderos Unidos del Caribe</t>
  </si>
  <si>
    <t>Mejoramiento genético y de parámetros productivos, en forma sostenible y amigable con el ambiente en ganadería de cría y doble propósito en Pococí</t>
  </si>
  <si>
    <t>Mejora productiva de la actividad  Ganadera con prácticas sostenibles</t>
  </si>
  <si>
    <t>Pococí y Guácimo</t>
  </si>
  <si>
    <t>Nivel Muy Bajo Desarrollo</t>
  </si>
  <si>
    <t>Implementar un programa de transferencia e innovación tecnológica, así como de mejoramiento genético del hato para aumentar la productividad y sostenibilidad ambiental de las fincas ganaderas de cría y doble propósito en Pococí.</t>
  </si>
  <si>
    <t>CV-043-2015</t>
  </si>
  <si>
    <t>Cooperativa Agroindustrial y de Servicios Múltiples El Porvenir (PRODICOOP)</t>
  </si>
  <si>
    <t xml:space="preserve">Fortalecimiento de la capacidad de producción, acopio, proceso y comercialización </t>
  </si>
  <si>
    <t>El  Porvenir, Distrito: Aguas Claras. Cantón: Upala. Provincia: Alajuela.</t>
  </si>
  <si>
    <t>Mejorar las condiciones de proceso acondicionamiento y comercialización de la producción agrícola de la Cooperativa Agroindustrial y Servicios Múltiples del Porvenir de Aguas Claras, para ser competitivos y permanecer en el negocio, mediante el cumplimiento de los estándares de calidad e inocuidad exigidas en la Ley.</t>
  </si>
  <si>
    <t>CV-059-2015</t>
  </si>
  <si>
    <t>Asociación de Productores Agropecuarios de Bijagual (APABI)</t>
  </si>
  <si>
    <t>Mejoramiento de la producción e industrialización de la leche y sus derivados</t>
  </si>
  <si>
    <t>Equipamiento para la producción leche</t>
  </si>
  <si>
    <t xml:space="preserve"> Bijagua de Upala, Alajuela. </t>
  </si>
  <si>
    <t>Aumentar la rentabilidad de la actividad ganadera mediante la introducción de mejoras a 42 pequeñas fincas de los asociados de APABI, mediante la aplicación de buenas prácticas productivas en la producción e industrialización de leche de los productores localizados en los distritos de Bijagua, y en las comunidades de Santa Rosa, Buena Vista, del distrito central Upala; Rio Chiquito y Rio Naranjo de Bagaces; Nueva Guatemala y Aguas Calientes de Cañas Guanacaste.</t>
  </si>
  <si>
    <t>CV-042-2015</t>
  </si>
  <si>
    <t>Asociación Ecologista de Productores Agroindustriales de San Jorge Los Chiles (ASEPAI)</t>
  </si>
  <si>
    <t>Equipamiento para producción y comercialización ganadera/ avícola</t>
  </si>
  <si>
    <t>San Jorge,  Los chiles, Ciudad Quesada</t>
  </si>
  <si>
    <t>Mejorar la capacidad de producción de los asociados a la Asociación Ecologista de Productores Agroindustriales de San Jorge, a través de la incorporación de tecnologías productivas, para aumentar la productividad pecuaria de las fincas</t>
  </si>
  <si>
    <t>CV-034-2015</t>
  </si>
  <si>
    <t>Asociación de productores de leche de San Joaquín de Cutris de San Carlos (ASOPRO Leche Cutris)</t>
  </si>
  <si>
    <t>Construcción de centro de acopio de leche fluida para el mercado nacional</t>
  </si>
  <si>
    <t>Infraestructura para producción leche</t>
  </si>
  <si>
    <t>Mejorar los ingresos y estabilidad de las familias productoras de la Asociación de Productores de Leche de San Joaquín de Cutris, mediante el mejoramiento de la cantidad y calidad de leche en finca y comercialización de la misma en la industria nacional</t>
  </si>
  <si>
    <t>CV-072-2015</t>
  </si>
  <si>
    <t>Cooperativa de producción, industrialización y comercialización de lácteos y servicios múltiples de la zona Norte-Norte R.L. (COOPELÁCTEOS)</t>
  </si>
  <si>
    <t>Desarrollo de la industrialización y comercialización de productos lácteos</t>
  </si>
  <si>
    <t>San Fernando, distrito Central de Upala, cantón de Upala</t>
  </si>
  <si>
    <t>Desarrollar la industrialización y comercialización de productos lácteos en COOPELACTEOS del NORTE-NORTE, R.L. en procura del mejoramiento socioeconómico y la calidad de vida de las y los Asociados; ofreciendo productos de calidad e inocuidad en armonía con el ambiente y para la satisfacción de los clientes.</t>
  </si>
  <si>
    <t>CV-041-2015</t>
  </si>
  <si>
    <t xml:space="preserve"> Asociación Agro Ganadero Sostenible de Caño Negro de Los Chiles (ASOAGRO Caño Negro)</t>
  </si>
  <si>
    <t>Proyecto de mejoramiento de las actividades agropecuarias, para enfrentar las condiciones climatológicas adversas en las fincas de los productores y las productoras en el distrito de Caño Negro de Los Chiles</t>
  </si>
  <si>
    <t>Equipamiento para producción y comercialización pecuaria</t>
  </si>
  <si>
    <t xml:space="preserve"> Caño Negro de Los Chiles, San Carlos, </t>
  </si>
  <si>
    <t>Aumentar la productividad pecuaria de las fincas de los productores afiliados a la Asociación Agro Ganadera Sostenible de Caño Negro de Los Chiles, mediante la mecanización agrícola e inseminación artificial, para mejorar la ganadería de doble propósito de los afiliados.</t>
  </si>
  <si>
    <t>CV-071-2015</t>
  </si>
  <si>
    <t>Centro Agrícola Cantonal de Orotina (CAC Orotina)</t>
  </si>
  <si>
    <t>Alternativas tecnológicas sostenibles para mejorar la productividad de las fincas de los ganaderos afiliados</t>
  </si>
  <si>
    <t xml:space="preserve">desarrollo de alternativas para mejorar la productividad </t>
  </si>
  <si>
    <t xml:space="preserve">Orotina, Garabito. </t>
  </si>
  <si>
    <t>Lograr que los Ganaderos del Proyecto realicen técnicas de producción sostenible en sus fincas, mejorándose la condición social, ambiental y económica de los sistemas de producción de ganadería.</t>
  </si>
  <si>
    <t>CV-050-2015</t>
  </si>
  <si>
    <t>Asociación de Productores de Leche Monteverde</t>
  </si>
  <si>
    <t>Uso y manejo integral de desechos orgánicos (PURINES)</t>
  </si>
  <si>
    <t>infraestructura y equipamiento para producción, comercialización y agroindustria</t>
  </si>
  <si>
    <t>Monteverde</t>
  </si>
  <si>
    <t>Contribuir a la sostenibilidad ambiental mediante el manejo y aprovechamiento de los desechos sólidos y líquidos generados en fincas lecheras de Monteverde</t>
  </si>
  <si>
    <t>CV-061-2015</t>
  </si>
  <si>
    <t>Subregión Sarapiquí</t>
  </si>
  <si>
    <t>Centro Agrícola Cantonal para el progreso de Sarapiquí (CACPROSA)</t>
  </si>
  <si>
    <t>Equipamiento del Centro de Acopio para plátano y sus derivados</t>
  </si>
  <si>
    <t>equipamiento del Centro de Acopio para plátano y sus derivados</t>
  </si>
  <si>
    <t xml:space="preserve">El Roble Chilamate de La Virgen de Sarapiquí, Heredia. </t>
  </si>
  <si>
    <t>Fomentar la producción y comercialización de plátano y otros productos en la zona de Sarapiquí, mediante adecuados procesos de manejo postcosecha, recepción, carga, descarga y transporte de producto, con menores cantidades de producto rechazado.</t>
  </si>
  <si>
    <t>CV-046-2015</t>
  </si>
  <si>
    <t>Asociación de Productores de Pimienta de Sarapiquí (APROPISA)</t>
  </si>
  <si>
    <t>Reinserción de jóvenes en el sistema de agricultura familiar (caso de los jóvenes pimenteros)</t>
  </si>
  <si>
    <t>fortalecimiento de cultivo de pimienta</t>
  </si>
  <si>
    <t>Puerto Viejo, Sarapiquí</t>
  </si>
  <si>
    <t>Integrar jóvenes en los procesos de producción primaria de pimienta que desarrolla APROPISA, desarrollando un arraigo de estos en la actividad productiva.</t>
  </si>
  <si>
    <t>CV-075-2015</t>
  </si>
  <si>
    <t xml:space="preserve">  Asociación Agroecológica de Bagatzí (AGROECO)</t>
  </si>
  <si>
    <t>Ampliación de capacidad e industrialización del CEPROMA del Asentamiento de  Bagatzí.</t>
  </si>
  <si>
    <t>Bagaces, Guanacaste</t>
  </si>
  <si>
    <t>Contribuir a fortalecer el desarrollo socioeconómico de los productores (as), a través del aumento de la capacidad de planta y comercialización de arroz industrializado, para mejorar la competitividad del CEPROMA en el Asentamiento Bagatzí, del cantón de Bagaces. Guanacaste.</t>
  </si>
  <si>
    <t>CV-039-2015</t>
  </si>
  <si>
    <t>Cooperativa de Comercialización y Servicios Múltiples de Finca Alajuela  R.L. (COOPETRIUNFO)</t>
  </si>
  <si>
    <t>Establecimiento de un vivero de palma aceitera (Elaeis Guineensis) con capacidad para producir 24,668</t>
  </si>
  <si>
    <t xml:space="preserve">Equipamiento y maquinaria del cultivo de palma aceitera </t>
  </si>
  <si>
    <t>Piedras Blancas, Osa, Puntarenas</t>
  </si>
  <si>
    <t>Recuperar la productividad de 150 hectáreas de Palma Aceitera, mediante la renovación del cultivo, mediante el establecimiento de un vivero con capacidad para producir 24.668 plántulas de palma aceitera en la comunidad de Piedras Blancas de Osa con asociados a COOPETRIUNFO R.L.</t>
  </si>
  <si>
    <t>CV-037-2015</t>
  </si>
  <si>
    <t>Cooperativa de Servicios Múltiples Cooperativos Coto 63 R.L. (SERMUCOOP)</t>
  </si>
  <si>
    <t xml:space="preserve">Adquisición de maquinaria y equipo para mantenimiento y reparación de infraestructura y transporte de fruta de Palma Cooperativa de servicios múltiples cooperativos de Coto 63  </t>
  </si>
  <si>
    <t>Guaycará de Golfito, Puntarenas</t>
  </si>
  <si>
    <t>Favorecer el adecuado mantenimiento de los caminos y drenajes en las plantaciones palmeras de la comunidad de Coto 63, así como contar con un sistema eficiente del transporte de la fruta a la planta empacadora, propiciando una mayor rentabilidad con el manejo integral de la producción</t>
  </si>
  <si>
    <t>CV-035-2015</t>
  </si>
  <si>
    <t>Cooperativa de Producción y Comercialización de Viquillas R.L (COOPECOVI)</t>
  </si>
  <si>
    <t>Adquisición de maquinaria y equipo para fortalecer el mantenimiento integral (PALMA)</t>
  </si>
  <si>
    <t>30041O1847</t>
  </si>
  <si>
    <t>Recuperar la productividad de los cultivos de Palma Aceitera, mediante la intervención en las fincas de los asociados de COOPECOVI RL, para mejorar las condiciones actuales de producción en la comunidad de las Viquillas, Río Claro de Golfito.</t>
  </si>
  <si>
    <t>CV-060-2015</t>
  </si>
  <si>
    <t>Cooperativa Agroindustrial y Servicios Múltiples de San Antonio (COOPEASSA)</t>
  </si>
  <si>
    <t xml:space="preserve">Fortalecimiento infraestructura para manejo orgánico de banano y la promoción del desarrollo de la agroindustria de café </t>
  </si>
  <si>
    <t xml:space="preserve">manejo desechos de residuos sólidos y líquidos de micro beneficios de café, producción orgánica de banano y cacao </t>
  </si>
  <si>
    <t xml:space="preserve">Platanares, Pérez Zeledón </t>
  </si>
  <si>
    <t>3-004-066174</t>
  </si>
  <si>
    <t>Consolidar la producción de banano, café y cacao orgánico certificado a partir de la construcción de compostera, fábrica de bioles, laboratorio de entomopatógenos y antagonistas para su uso en el manejo biológico de plagas y enfermedades y maquinaria y equipo para secado y manejo del beneficiado de café, para que los socios de
COOPEASSA  mejoren sus ingresos.</t>
  </si>
  <si>
    <t>CV-084-2015</t>
  </si>
  <si>
    <t>Asociación de Mujeres Productoras Agropecuarias y Artesanas de Golfito (ASOMUPRA)</t>
  </si>
  <si>
    <t>Fortalecimiento mediante un mejoramiento administrativo productivo de las fincas, la dotación de equipo de procesamiento y la construcción de una infraestructura para la fase industrial de la cadena de valor láctea</t>
  </si>
  <si>
    <t xml:space="preserve">comercialización e industrialización de productos lácteos  </t>
  </si>
  <si>
    <t>Golfito Distrito Central</t>
  </si>
  <si>
    <t>Realizar mejoras en las . fases de elaboración, industrialización y comercialización de la leche para cumplir con los requisitos de inocuidad, facilitar el acceso de los lácteos al mercado y estimular de esta manera la productividad, además de crear la oportunidad de mejorar los ingresos y el nivel de vida de las familias.</t>
  </si>
  <si>
    <t>CV-048-2015</t>
  </si>
  <si>
    <t>Cooperativa Agroindustrial y de Servicios Múltiples de Productores de Arroz del Sur (COOPROARROSUR)</t>
  </si>
  <si>
    <t>Adquisición de equipo de laboratorio necesario para la industrialización arrocera  de la zona sur</t>
  </si>
  <si>
    <t>Arroz. infraestructura y equipamiento para producción, comercialización y agroindustria</t>
  </si>
  <si>
    <t>Palmar, Osa, Puntarenas</t>
  </si>
  <si>
    <t>Garantizar el análisis del grano que ingresa a la planta de proceso, necesario para la participación de COOPROARROSUR R.L, en la industria arrocera, requisito esencial, para inscribirse como agroindustria y facilitar e incursionar en el proceso de industrialización y comercialización del arroz, en forma permanente y así cumplir con los requerimientos del Decreto N.º 34487 MEIC-MAG-S, con la finalidad de realizar un justo pago al socio-productor, ejecutar un adecuado desarrollo de la actividad arrocera y propiciar un eficiente desempeño operacional en las fases de proceso, industrialización y comercialización del arroz procesado en sus diferentes presentaciones.</t>
  </si>
  <si>
    <t>CV-040-2015</t>
  </si>
  <si>
    <t>Cooperativa de Servicios Múltiples de Zarcero (COOPEZARCERO)</t>
  </si>
  <si>
    <t xml:space="preserve">Aumento de la capacidad de procesamiento de la línea de producción de jugos </t>
  </si>
  <si>
    <t xml:space="preserve">procesamiento e industrialización de jugos y  frescos  orgánicos de frutas y vegetales </t>
  </si>
  <si>
    <t>Tapezco del cantón de Zarcero</t>
  </si>
  <si>
    <t>Nivel Alto Desarrollo</t>
  </si>
  <si>
    <t>Aumentar la capacidad de producción de Jugos a 4500 litros diarios en COOPEZARCERO, mediante el procesamiento de 9.000 kg diarios de hortalizas y frutas orgánicas.</t>
  </si>
  <si>
    <t>CV-078-2015</t>
  </si>
  <si>
    <t>Asociación de productores agropecuarios de Acosta y Aserrí (ASOPROAAA)</t>
  </si>
  <si>
    <t>Planta agroindustrial generadora de valor agregado de la actividad citrícola en Sabanillas de Acosta</t>
  </si>
  <si>
    <t>infraestructura y equipamiento industrial de cítricos</t>
  </si>
  <si>
    <t>Sabanilla de Acosta</t>
  </si>
  <si>
    <t>Establecer una planta procesadora de cítricos que contribuya a mejorar las condiciones de vida de las familias de los pequeños y medianos productores de Sabanillas de Acosta y comunidades vecinas</t>
  </si>
  <si>
    <t>Cooperativa Agroindustrial de Servicios Múltiples de Puriscal (COOPEPURISCAL)</t>
  </si>
  <si>
    <t xml:space="preserve">Fortalecimiento de la seguridad alimentaria a través de la conservación de la calidad e inocuidad de la leche de los productores afiliados y la planta agroindustrial </t>
  </si>
  <si>
    <t>Equipamiento para la producción y comercialización de la agroindustria de leche y sus derivados</t>
  </si>
  <si>
    <t>Santiago de Puriscal</t>
  </si>
  <si>
    <t>Implementar el proyecto de la planta de lácteos de Coopepuriscal R.L. mediante la instalación del equipo y los mecanismos necesarios para garantizar al consumidor final un producto inocuo y de alta calidad a partir del año 2016.</t>
  </si>
  <si>
    <t>CV-047-2015</t>
  </si>
  <si>
    <t>Asociación de Ideas Productivas Femeninas de La Legua de Aserrí (ASIPROFE)</t>
  </si>
  <si>
    <t>Micro beneficiado de Café tostado</t>
  </si>
  <si>
    <t>micro beneficiado de café tostado</t>
  </si>
  <si>
    <t>Legua, Aserrí</t>
  </si>
  <si>
    <t>Dar valor agregado a la producción de café a nivel familiar de la Asociación de Ideas Productivas Femeninas de La Legua de Aserrí (ASIPROFE); mediante el proceso de beneficiado, transformación agro industrial y comercialización del producto final, y a la vez mejorar el desarrollo rural integral de la comunidad, en un marco sostenible y
amigable con el medio</t>
  </si>
  <si>
    <t>CV-037-2016</t>
  </si>
  <si>
    <t>Centro Agrícola Cantonal (CAC ZARCERO)</t>
  </si>
  <si>
    <t>Centro multiuso para el fortalecimiento de la producción y comercialización agropecuaria, la capacitación y promoción de la artesanía y el turismo en el cantón de Zarcero</t>
  </si>
  <si>
    <t>159 afiliados</t>
  </si>
  <si>
    <t>Nivel Alto</t>
  </si>
  <si>
    <t>Fortalecer la producción y comercialización agropecuaria, la promoción de la artesanía, la cultura y el turismo mediante la construcción de un centro multiuso en el cantón de Zarcero en el segundo semestre del 2016 y primero del 2017.</t>
  </si>
  <si>
    <t>CV-036-2016</t>
  </si>
  <si>
    <t>Cooperativa de Caficultores de Pilangosta R.L (COOPEPILANGOSTA)</t>
  </si>
  <si>
    <t xml:space="preserve">Mejoramiento de la actividad cafetalera de COOPEPILANGOSTA R.L a través de los servicios de apoyo a la producción para los asociados y la mejora de la industrialización y comercialización del café </t>
  </si>
  <si>
    <t>167 (149 hombres, 2 jóvenes, 16 mujeres)</t>
  </si>
  <si>
    <t>Hojancha (y otros distritos)</t>
  </si>
  <si>
    <t>Nivel Medio</t>
  </si>
  <si>
    <t>Aumentar la productividad de las fincas cafetaleras de café de los asociados de Coopepilangosta R. L., contribuir a mejorar la rentabilidad de Coopepilangosta y ofrecer un mejor precio de liquidación final del café al productor.</t>
  </si>
  <si>
    <t>CV-044-0016</t>
  </si>
  <si>
    <t>Centro Agrícola Cantonal de Turrubares (CAC Turrubares)</t>
  </si>
  <si>
    <t xml:space="preserve">Implementación y equipamiento de una agroindustria para la transformación de mango y otras frutas tropicales para fortalecer la comercialización de los afiliados </t>
  </si>
  <si>
    <t>Mango y frutas tropicales. Equipamiento de Planta agroindustrial.</t>
  </si>
  <si>
    <t>50 Afiliados productores de mango</t>
  </si>
  <si>
    <t>San Pablo, Turrubares, San José</t>
  </si>
  <si>
    <t xml:space="preserve"> Nivel Medio</t>
  </si>
  <si>
    <t>Brindar valor agregado a la producción de mango mediante el procesamiento de la fruta en la agroindustria en el cantón Turrubares.</t>
  </si>
  <si>
    <t>CV-012-2016</t>
  </si>
  <si>
    <t>Cooperativa avícola agroindustrial de Turrucares R.L. (AVICOOP)</t>
  </si>
  <si>
    <t>Agroindustria Concentrados para aves.</t>
  </si>
  <si>
    <t>5 mujeres, 17 hombres, 2 jóvenes</t>
  </si>
  <si>
    <t>Turrucares distrito central, Alajuela</t>
  </si>
  <si>
    <t>Desarrollar una línea de producción de concentrados para gallina ponedora, que le permita a AVICOOP, R.L. suministrar a las y los Asociados alimentos de buena calidad y a bajo costo, en procura de mejorar la rentabilidad y sostenibilidad de su producción avícola, en Turrúcares de Alajuela</t>
  </si>
  <si>
    <t>CV-029-2016</t>
  </si>
  <si>
    <t xml:space="preserve">Pacífico Central </t>
  </si>
  <si>
    <t>Cooperativa de productores de frutos tropicales y servicios múltiples de parrita R.L. (COOPEPARRITA)</t>
  </si>
  <si>
    <t xml:space="preserve">Mejoramiento de los Canales de 
Comercialización </t>
  </si>
  <si>
    <t>Equipo e Infraestructura productiva, para la comercialización y la agroindustria: cultivo de papaya.</t>
  </si>
  <si>
    <t xml:space="preserve">29 familias de pequeños y medianos productores de papaya </t>
  </si>
  <si>
    <t>Playón Sur, Parrita, Puntarenas</t>
  </si>
  <si>
    <t xml:space="preserve"> Nivel Bajo</t>
  </si>
  <si>
    <t>Mejorar la eficiencia del proceso de industrialización en COOPEPARRITA TROPICAL R.L., para optimizar la competitividad de la agrocadena de papaya en el cantón de Parrita.</t>
  </si>
  <si>
    <t>CV-022-2016</t>
  </si>
  <si>
    <t>Unión de Productores Independientes y actividades varias (UPIAV)</t>
  </si>
  <si>
    <r>
      <t>Implementar el proceso de inocuidad y Buenas Prácticas de Manufactura en 44 queserías propiedad de  pequeños productores de queso artesanal de Pérez Zeledón</t>
    </r>
    <r>
      <rPr>
        <b/>
        <sz val="7"/>
        <color theme="1"/>
        <rFont val="Arial"/>
        <family val="2"/>
      </rPr>
      <t/>
    </r>
  </si>
  <si>
    <r>
      <t xml:space="preserve">Actividad </t>
    </r>
    <r>
      <rPr>
        <b/>
        <sz val="9"/>
        <rFont val="Calibri"/>
        <family val="2"/>
        <scheme val="minor"/>
      </rPr>
      <t>Ganadera</t>
    </r>
    <r>
      <rPr>
        <sz val="9"/>
        <rFont val="Calibri"/>
        <family val="2"/>
        <scheme val="minor"/>
      </rPr>
      <t xml:space="preserve"> bobina y caprina  de leche y doble propósito, minindustrias, desarrollo rural y seguridad alimentaria.</t>
    </r>
  </si>
  <si>
    <t>19 Familias de Pequeños productores de queso artesanal 
 25  familias de pequeños productores de queso artesanal que se les financiará la  infraestructura</t>
  </si>
  <si>
    <t>Pérez Zeledón</t>
  </si>
  <si>
    <t>Nivel Bajo</t>
  </si>
  <si>
    <t>Proveer servicios integrados e interrelacionados a las agro empresas que permitan generar valor agregado, para satisfacer condiciones y exigencias del mercado agroalimentario, industrial y generar más y mejores empleos</t>
  </si>
  <si>
    <t>CV-031-2016</t>
  </si>
  <si>
    <t>Asociación de Productores de Mora Orgánica San Martín (APROSMA)</t>
  </si>
  <si>
    <t xml:space="preserve">Mejoramiento de equipos e infraestructura para la producción de mora orgánica y sus derivados </t>
  </si>
  <si>
    <t xml:space="preserve"> Equipo e infraestructura para Planta Procesadora. Vehículo. Mora.</t>
  </si>
  <si>
    <t>17 mujeres, 23 hombres</t>
  </si>
  <si>
    <t>Santa Cruz, León Cortés, San José</t>
  </si>
  <si>
    <t>Mejorar la calidad y la cantidad de mora comercializada mediante el procesamiento realizado en el centro de acopio</t>
  </si>
  <si>
    <t>CV-039-2016</t>
  </si>
  <si>
    <t>Consorcio Cooperativo de Café de Guanacaste y Montes de  Oro R-L.
(COOCAFE)</t>
  </si>
  <si>
    <t>Infraestructura productiva para el desarrollo agroindustrial y la comercialización
Mantenimiento maquinaria 6 millones
Empaque 13,5 millones
Elevador, tolva, mezclador, silo, lavador 64 millones
Camión y vehículo 14 millones
Equipo cómputo 8 millones
Construcción 74 millones
Planos eléctricos 12,32</t>
  </si>
  <si>
    <t>7 cooperativas, total afiliados 2349 más 11 personas que trabajarán en la planta</t>
  </si>
  <si>
    <t>San Isidro Heredia 78,3
Sabalito Coto Brus 29,9
Llano Bonito León Cortés 30,1
Montes de Oro 47,4
COOPELDOS Abangares 36
Tilarán 56,6 
Hojancha 61,8
Nandayure 47
Sarapiquí 21,2
Grecia 56,7</t>
  </si>
  <si>
    <t>PROMEDIO Cantonal Nivel  Bajo</t>
  </si>
  <si>
    <t>Consolidar la industrialización de café tostado en un mismo lugar.</t>
  </si>
  <si>
    <t>CV-010-2016</t>
  </si>
  <si>
    <t>Fundación para el desarrollo académico de la Universidad Nacional (FUNDAUNA)</t>
  </si>
  <si>
    <t>Ostra. Infraestructura y equipamiento.</t>
  </si>
  <si>
    <t>115 participantes directos en la producción de ostras.</t>
  </si>
  <si>
    <t>Punta Morales, Chomes, Puntarenas</t>
  </si>
  <si>
    <t>Nivel Muy Bajo</t>
  </si>
  <si>
    <t>Propiciar el desarrollo de la ostricultura en el Golfo de Nicoya por medio de la implementación de un centro de producción de semilla que abastezca al menos a 15 granjas ostrícolas, la capacitación, el acompañamiento y asistencia técnica, bajo el concepto lógico de empresas y que permita a la vez, implementar una plataforma base de desarrollo empresarial con responsabilidad socio-ambiental que dinamice la economía familiar, local y territorial en las áreas más vulnerables del Golfo de Nicoya.</t>
  </si>
  <si>
    <t>CV-043-2016</t>
  </si>
  <si>
    <t xml:space="preserve">
Cooperativa Agrícola Industrial y de servicios múltiples de Sarapiquí R.L.
(COOPESARAPIQUÍ)</t>
  </si>
  <si>
    <t>Reactivación de la caficultura en la Zona Norte y Sarapiquí y fortalecimiento del proyecto agro ecoturístico</t>
  </si>
  <si>
    <t>Mejorar rendimiento de café y mejoras del Coffee Tour</t>
  </si>
  <si>
    <t>49 hombres
7 mujeres
15 colaboradores de la cooperativa y sus familias, 
Indirectas 280 personas beneficiarias</t>
  </si>
  <si>
    <t>Alajuela, Cantón Central, Distrito Sarapiquí, comunidad de San Miguel de Sarapiquí</t>
  </si>
  <si>
    <t>Contribuir con el mejoramiento de las condiciones de vida de los productores (as) y sus familias asociados a COOPESARAPIQUI, mediante la mejora de las plantaciones de café en la zona de Sarapiquí y el mejoramiento de la infraestructura turística acorde a la normativa vigente.</t>
  </si>
  <si>
    <t>CV-030-2016</t>
  </si>
  <si>
    <t>Cooperativa de servicios múltiples de Santa Rosa de Zarcero R.L (COOPEBRISAS)</t>
  </si>
  <si>
    <t xml:space="preserve">Incremento de la eficiencia de los procesos de la planta procesadora de lácteos </t>
  </si>
  <si>
    <t>Producción e infraestructura productiva y para la comercialización y la agroindustria</t>
  </si>
  <si>
    <t xml:space="preserve"> Nivel Alto</t>
  </si>
  <si>
    <t>Incremento de la eficiencia de los procesos de la Planta Procesadora de Lácteos de COOPEBRISAS R.L. mediante la adquisición de maquinaria y equipo de alto rendimiento durante el año 2016.</t>
  </si>
  <si>
    <t>CV-050-2016</t>
  </si>
  <si>
    <t>Asociación de Desarrollo Integral de Bolas, Buenos Aires, Puntarenas (ADI Bolas)</t>
  </si>
  <si>
    <t xml:space="preserve">Construcción y equipamiento de un beneficio de Café en la comunidad de Bolas de Buenos Aires. </t>
  </si>
  <si>
    <t>Construcción y equipamiento de un beneficiado de café</t>
  </si>
  <si>
    <t xml:space="preserve">92 familias </t>
  </si>
  <si>
    <t>Construir y equipar Beneficio de café en la comunidad de Bolas de Buenos Aires, para brindar valor agregado a la producción de la zona.</t>
  </si>
  <si>
    <t>CV-040-2016</t>
  </si>
  <si>
    <t xml:space="preserve">Central Oriental </t>
  </si>
  <si>
    <t>Centro Agrícola Cantonal de Oreamuno (CAC Oreamuno)</t>
  </si>
  <si>
    <t>Mejoramiento de los servicios de preparación del suelo con maquinaria e implementos conservacionistas, para los agricultores de la zona norte de Cartago</t>
  </si>
  <si>
    <t>Adquisición de tractor</t>
  </si>
  <si>
    <t>Más de 190 productores</t>
  </si>
  <si>
    <t>Cot, Oreamuno, productores de San Rafael, Cipreses, Potro Cerrado, Santa Rosa, Tierra Blanca, Llano Grande</t>
  </si>
  <si>
    <t>Mejorar las prácticas agrícolas en los procesos de mecanización y conservación del suelo, por medio de la prestación del servicio por parte de CAC Oreamuno con el fin de mantener un precio accesible para los productores de la zona.</t>
  </si>
  <si>
    <t>CV-051-2016</t>
  </si>
  <si>
    <t>Asociación de mujeres empresariales de Jicaral de Puntarenas (ASOMEJ)</t>
  </si>
  <si>
    <t>Instalación de una planta de procesamiento de productos derivados de la producción apícola</t>
  </si>
  <si>
    <t>Apícola</t>
  </si>
  <si>
    <t>10 mujeres</t>
  </si>
  <si>
    <t>Construir planta de procesamiento de productos derivados de la miel de abeja, que coadyuve con el empleo de las familias de apicultores, con el propósito de contribuir con el mejoramiento de los indicadores de desarrollo del distrito de Lepanto y del cantón de Puntarenas.</t>
  </si>
  <si>
    <t>CV-047-2016</t>
  </si>
  <si>
    <t>Cooperativa de productores Agrícolas de Servicios Múltiples de la zona de los Santos R.L (APACOOP)</t>
  </si>
  <si>
    <t xml:space="preserve">Mejoras en el centro de acopio y adquisición de una línea de empaque para la tecnificación del manejo post-cosecha del aguacate en Santa Cruz de León Cortés </t>
  </si>
  <si>
    <t xml:space="preserve">Equipamiento e infraestructura, vehículo.  Aguacate. </t>
  </si>
  <si>
    <t xml:space="preserve">295 hombres, 46 mujeres, 119 jóvenes
</t>
  </si>
  <si>
    <t>San Andrés, León Cortés, San José</t>
  </si>
  <si>
    <t>Posibilitar que los asociados y productores de aguacate accedan a mejores condiciones de mercado de su producto, generándose beneficios como mejores precios y
ampliación de mercados donde se comercializa la fruta.</t>
  </si>
  <si>
    <t>Beneficiarios directos</t>
  </si>
  <si>
    <t>Categoría de inversión</t>
  </si>
  <si>
    <t>Transferencia</t>
  </si>
  <si>
    <t>H</t>
  </si>
  <si>
    <t>M</t>
  </si>
  <si>
    <t>J</t>
  </si>
  <si>
    <t>Total</t>
  </si>
  <si>
    <t xml:space="preserve">Índice Desarrollo Social </t>
  </si>
  <si>
    <t>Categoría</t>
  </si>
  <si>
    <t>CV-021-2017</t>
  </si>
  <si>
    <t>Asociación Cámara Puntarenense de Pescadores</t>
  </si>
  <si>
    <t xml:space="preserve">Adquisición de Balizas para el sistema de seguimiento satelital de la flota camaronera </t>
  </si>
  <si>
    <t>Equipamiento / Sistema de Información digital</t>
  </si>
  <si>
    <t xml:space="preserve">Puntarenas distrito central, Barrio el Carmen </t>
  </si>
  <si>
    <t>62,4 Nivel Medio Desarrollo</t>
  </si>
  <si>
    <t>Equipamiento/ comunicación</t>
  </si>
  <si>
    <t>Contribuir con el cumplimiento de la normativa legal vigente sobre sistemas de control, vigilancia y seguimiento de la flota pesquera nacional en lo relativo a la pesca ilegal en Areas Marinas Protegidas y la protección de especies marinas.</t>
  </si>
  <si>
    <t>CV-020-2017</t>
  </si>
  <si>
    <t xml:space="preserve">Brunca </t>
  </si>
  <si>
    <t>Asociación de Mujeres Organizadas de Biolley (ASOMOBI)</t>
  </si>
  <si>
    <t xml:space="preserve">Modernización del micro beneficio ASOMOBI mediante el fortalecimiento a los procesos de administración, beneficiado, torrefacción y comercialización de café en Biolley de Buenos Aires, a partir del año 2017 </t>
  </si>
  <si>
    <t>Equipamiento para la comercialización y la agroindustria del Café</t>
  </si>
  <si>
    <t>Puntarenas, Buenos Aires, Biolley, Biolley</t>
  </si>
  <si>
    <t>38,5 Nivel Muy Bajo Desarrollo</t>
  </si>
  <si>
    <t>Equipamiento</t>
  </si>
  <si>
    <t>Contribuir a mejorar la rentabilidad de la asociación y ofrecer un mejor precio de liquidación final del café al productor y servicios de calidad a la población distrital.</t>
  </si>
  <si>
    <t>CV-041-2017</t>
  </si>
  <si>
    <t>Cooperativa de Productores de Leche de Cabra de la Zona Huetar Norte (COOPECAPRINA)</t>
  </si>
  <si>
    <t>Fortalecimiento de la agroindustria en el procesamiento de leche de cabra y derivados con alto valor agregado acorde a la normativa vigente</t>
  </si>
  <si>
    <t>Infraestructura // Acopio, Industrialización y Comercialización de Leche de Cabra y sus derivados</t>
  </si>
  <si>
    <t xml:space="preserve">Región Huetar Norte. Cantones de San Carlos Distrito Aguas Zarcas, </t>
  </si>
  <si>
    <t>55,1  Bajo Desarrollo</t>
  </si>
  <si>
    <t xml:space="preserve"> Infraestructura</t>
  </si>
  <si>
    <t>Mejorar la capacidad agroindustrial de la planta a través del aumento en el procesamiento de la producción de leche de cabra de los afiliados a COOPECAPRINA RL.</t>
  </si>
  <si>
    <t>CV-036-2017</t>
  </si>
  <si>
    <t xml:space="preserve"> Centro Agrícola Cantonal de Coto Brus</t>
  </si>
  <si>
    <t xml:space="preserve">Construcción y equipamiento de Planta de alistado de café del Centro Agrícola Cantonal de Fila Guinea II.  </t>
  </si>
  <si>
    <t xml:space="preserve"> Equipamiento // Café, equipo de  acopio, bodegaje y comercialización de productos agrícolas y paneles solares</t>
  </si>
  <si>
    <t>Coto Brus, Distrito de Agua Buena.</t>
  </si>
  <si>
    <t>52,6 Bajo Desarrollo</t>
  </si>
  <si>
    <t>Ascgurar la trazabilidad, inocuidad y mantener la calidad del café, mediante el proceso realizado en la Planta del CAC. con el propósito de disminuir costos de alistado y transporte del café, de los productores.</t>
  </si>
  <si>
    <t>CV-037-2017</t>
  </si>
  <si>
    <t>Asociación de Desarrollo Específica para la producción de apicultura de Sabalito de Coto Brus (ADEPAS)</t>
  </si>
  <si>
    <t xml:space="preserve">Equipamiento y acondicionamiento de un laboratorio de inseminación instrumental para abejas reinas, en las instalaciones de ADEPAS, Sabalito, Coto Brus  </t>
  </si>
  <si>
    <t>Equipamiento y acondicionamiento de laboratorio apícola</t>
  </si>
  <si>
    <t xml:space="preserve">Puntarenas, Coto Brus, Sabalito </t>
  </si>
  <si>
    <t>45,7 Nivel Bajo Desarrollo</t>
  </si>
  <si>
    <t>CV-011-2018</t>
  </si>
  <si>
    <t xml:space="preserve">Municipalidad de Aguirre (Quepos) </t>
  </si>
  <si>
    <r>
      <t xml:space="preserve">Construcción de campo multiuso para la capacitación y desarrollo de actividades agrícolas, ambientales y culturales en Quepos </t>
    </r>
    <r>
      <rPr>
        <b/>
        <sz val="9"/>
        <color theme="1"/>
        <rFont val="Arial"/>
        <family val="2"/>
      </rPr>
      <t/>
    </r>
  </si>
  <si>
    <t xml:space="preserve"> feria del agricultor</t>
  </si>
  <si>
    <t>Provincia de Puntarenas, Cantón Quepos, distrito Quepos</t>
  </si>
  <si>
    <t>64,46 Medio Desarrollo</t>
  </si>
  <si>
    <t>Contar con un Espacio para 60 productores y artesanos puedan comercializar semanalmente sus productos en la feria del agricultor cumpliendo con las leyes vigentes y se realicen otras actividades socioculturales como primera etapa del "Campo multiuso para la capacitación y desarrollo de actividades agrícolas, ambientales y culturales en el cantón de Quepas, con el propósito de mejorar las condiciones de los productores y usuarios de la feria haciéndola sostenible.</t>
  </si>
  <si>
    <t>CV-009-2018</t>
  </si>
  <si>
    <t>Cooperativa de Productores Marinos Responsables R.L (COOPEPROMAR)</t>
  </si>
  <si>
    <t>Comercialización de productos pesqueros del Área Marina de Pesca Responsable AMPR Distrito Paquera-Tambor.  AMPR Área Marina Distrito Paquera-Tambor, INCOPESCA</t>
  </si>
  <si>
    <t>Paquera, Lepanto, Tambor</t>
  </si>
  <si>
    <t>Paquera 55,97 Nivel Medio
Lepanto 50,18 Nivel Bajo
Tambor 68,03 Nivel Alto</t>
  </si>
  <si>
    <t>Incrementar la competitividad de COOPEPROMAR R.L. y de la agrocadena de productos hidrobiológicos en los distritos de Paquera y Cóbano.</t>
  </si>
  <si>
    <t>CV-010-2018</t>
  </si>
  <si>
    <t xml:space="preserve"> Cámara de Ganaderos de San Carlos</t>
  </si>
  <si>
    <t>Fortalecimiento de la capacidad productiva de los pequeños y medianos productores pecuarios mediante el establecimiento de módulos de ganadería doble propósito para enfrentar las condiciones adversas del cambio climático en los cantones de Guatuso y Upala de la región Huetar Norte</t>
  </si>
  <si>
    <t>Los Chiles
45,39
Upala
51,58
Guatuso
45,67
San Carlos 44,25</t>
  </si>
  <si>
    <t>46,72 promedio Bajo Desarrollo</t>
  </si>
  <si>
    <t>Contribuir con el mejoramiento de vida de los pequeños y medianos productores en los cantones de U pala y Guatuso, con el propósito de fortalecer la capacidad de producción de leche y carne con un menor número de animales y adaptarlos a las condiciones de las fincas.</t>
  </si>
  <si>
    <t>CV-008-2018</t>
  </si>
  <si>
    <t>Cooperativa Agrícola Industrial Victoria R.L (COOPEVICTORIA)</t>
  </si>
  <si>
    <t xml:space="preserve">Impulso a la sostenibilidad de los asociados/as de COOPEVICTORIA a través de la generación de valor agregado en la  producción de café como producto terminado </t>
  </si>
  <si>
    <t>San Isidro, Grecia</t>
  </si>
  <si>
    <t>70,90
Nivel Alto Desarrollo</t>
  </si>
  <si>
    <t>Contribuir a garantizar la sostenibilidad socioeconómica de los asociados y asociadas de COOPEVICTORIA a través de la generación de valor agregado en la producción y venta de café como producto terminado.</t>
  </si>
  <si>
    <t>CV-007-2018</t>
  </si>
  <si>
    <t xml:space="preserve">Asociación de Productores Agropecuarios Unidos Ramonenses (ASOPAUR) </t>
  </si>
  <si>
    <t xml:space="preserve">Centro de capacitación y servicios para los productores de la región central occidental </t>
  </si>
  <si>
    <t>San Ramón, distrito central</t>
  </si>
  <si>
    <t xml:space="preserve">89,08 Nivel Alto Desarrollo </t>
  </si>
  <si>
    <t>Mejorar los sistemas productivos de los agricultores mediante la asistencia técnica capacitación y el financiamiento con condiciones adecuadas a las necesidades de los usuarios.</t>
  </si>
  <si>
    <t>CV-022-2018</t>
  </si>
  <si>
    <t xml:space="preserve"> Cooperativa Agrícola e Industrial del Productores de Arroz del Pacífico Central RL  (COOPARROZ)</t>
  </si>
  <si>
    <t xml:space="preserve">Ampliación de la capacidad de procesamiento </t>
  </si>
  <si>
    <t>Parrita</t>
  </si>
  <si>
    <t>53,69 Nivel Bajo Desarrollo</t>
  </si>
  <si>
    <t>Incrementar la competitividad de  COOPARROZ  R.L. y de la agro cadena de arroz en el Pacífico  Central.</t>
  </si>
  <si>
    <r>
      <t xml:space="preserve">Productos hidrobiológico
</t>
    </r>
    <r>
      <rPr>
        <b/>
        <sz val="8"/>
        <color theme="1"/>
        <rFont val="Calibri"/>
        <family val="2"/>
        <scheme val="minor"/>
      </rPr>
      <t>Equipamiento</t>
    </r>
    <r>
      <rPr>
        <sz val="8"/>
        <color theme="1"/>
        <rFont val="Calibri"/>
        <family val="2"/>
        <scheme val="minor"/>
      </rPr>
      <t xml:space="preserve"> de Centro de acopio </t>
    </r>
  </si>
  <si>
    <r>
      <rPr>
        <b/>
        <sz val="8"/>
        <color theme="1"/>
        <rFont val="Calibri"/>
        <family val="2"/>
        <scheme val="minor"/>
      </rPr>
      <t>Ganadería</t>
    </r>
    <r>
      <rPr>
        <sz val="8"/>
        <color theme="1"/>
        <rFont val="Calibri"/>
        <family val="2"/>
        <scheme val="minor"/>
      </rPr>
      <t xml:space="preserve">
Equipamiento Módulos de Ganadería Doble Propósito 
compra de vientres con valor genético </t>
    </r>
  </si>
  <si>
    <r>
      <rPr>
        <b/>
        <sz val="8"/>
        <color theme="1"/>
        <rFont val="Calibri"/>
        <family val="2"/>
        <scheme val="minor"/>
      </rPr>
      <t>Café,</t>
    </r>
    <r>
      <rPr>
        <sz val="8"/>
        <color theme="1"/>
        <rFont val="Calibri"/>
        <family val="2"/>
        <scheme val="minor"/>
      </rPr>
      <t xml:space="preserve"> 
Equipamiento</t>
    </r>
  </si>
  <si>
    <r>
      <rPr>
        <b/>
        <sz val="8"/>
        <color theme="1"/>
        <rFont val="Calibri"/>
        <family val="2"/>
        <scheme val="minor"/>
      </rPr>
      <t>Infraestructura</t>
    </r>
    <r>
      <rPr>
        <sz val="8"/>
        <color theme="1"/>
        <rFont val="Calibri"/>
        <family val="2"/>
        <scheme val="minor"/>
      </rPr>
      <t xml:space="preserve"> 
 centro de capacitaciones multiuso</t>
    </r>
  </si>
  <si>
    <r>
      <rPr>
        <b/>
        <sz val="8"/>
        <color theme="1"/>
        <rFont val="Calibri"/>
        <family val="2"/>
        <scheme val="minor"/>
      </rPr>
      <t>Equipamiento</t>
    </r>
    <r>
      <rPr>
        <sz val="8"/>
        <color theme="1"/>
        <rFont val="Calibri"/>
        <family val="2"/>
        <scheme val="minor"/>
      </rPr>
      <t xml:space="preserve">
 producción de arroz</t>
    </r>
  </si>
  <si>
    <t xml:space="preserve">Beneficiarios </t>
  </si>
  <si>
    <r>
      <t>Adaptación a la variabilidad climática para enfrentar condiciones adversas de fenómenos naturales recurrentes en el distrito de S</t>
    </r>
    <r>
      <rPr>
        <b/>
        <sz val="9"/>
        <rFont val="Calibri"/>
        <family val="2"/>
        <scheme val="minor"/>
      </rPr>
      <t>a</t>
    </r>
    <r>
      <rPr>
        <sz val="9"/>
        <rFont val="Calibri"/>
        <family val="2"/>
        <scheme val="minor"/>
      </rPr>
      <t xml:space="preserve">n Jorge Los Chiles </t>
    </r>
  </si>
  <si>
    <t>Boca de Arenal, Cutris, San Carlos</t>
  </si>
  <si>
    <r>
      <rPr>
        <b/>
        <sz val="9"/>
        <rFont val="Calibri"/>
        <family val="2"/>
        <scheme val="minor"/>
      </rPr>
      <t>Para compra de terreno</t>
    </r>
    <r>
      <rPr>
        <sz val="9"/>
        <rFont val="Calibri"/>
        <family val="2"/>
        <scheme val="minor"/>
      </rPr>
      <t xml:space="preserve">
Infraestructura para comercialización, capacitación e información agropecuaria</t>
    </r>
  </si>
  <si>
    <r>
      <t xml:space="preserve">Instalación de una Fábrica de Concentrados para la alimentación de aves de postura, en el marco del fortalecimiento empresarial y mejora de las condiciones socioeconómicas de los productores asociados Cooperativa Agrícola Agroindustrial de Turrucares </t>
    </r>
    <r>
      <rPr>
        <b/>
        <sz val="9"/>
        <rFont val="Calibri"/>
        <family val="2"/>
        <scheme val="minor"/>
      </rPr>
      <t xml:space="preserve"> </t>
    </r>
  </si>
  <si>
    <r>
      <t>Ampliación de la capacidad de producción y comercialización de café tostado de</t>
    </r>
    <r>
      <rPr>
        <b/>
        <sz val="9"/>
        <rFont val="Calibri"/>
        <family val="2"/>
        <scheme val="minor"/>
      </rPr>
      <t xml:space="preserve"> </t>
    </r>
  </si>
  <si>
    <r>
      <rPr>
        <sz val="9"/>
        <rFont val="Calibri"/>
        <family val="2"/>
        <scheme val="minor"/>
      </rPr>
      <t>Equipamiento de laboratorio para la producción de semilla de ostra del pacífico crassostrea gifgas como base para el desarrollo de la actividad ostrícola en el golfo de Nicoya</t>
    </r>
    <r>
      <rPr>
        <b/>
        <sz val="9"/>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</si>
</sst>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
    <numFmt numFmtId="165" formatCode="_(* #,##0.00_);_(* \(#,##0.00\);_(* &quot;-&quot;??_);_(@_)"/>
    <numFmt numFmtId="166" formatCode="#,##0.0"/>
    <numFmt numFmtId="167" formatCode="0.0"/>
  </numFmts>
  <fonts count="23" x14ac:knownFonts="1">
    <font>
      <sz val="11"/>
      <color theme="1"/>
      <name val="Calibri"/>
      <family val="2"/>
      <scheme val="minor"/>
    </font>
    <font>
      <sz val="11"/>
      <color theme="1"/>
      <name val="Calibri"/>
      <family val="2"/>
      <scheme val="minor"/>
    </font>
    <font>
      <sz val="11"/>
      <color rgb="FF9C5700"/>
      <name val="Calibri"/>
      <family val="2"/>
      <scheme val="minor"/>
    </font>
    <font>
      <sz val="11"/>
      <color theme="0"/>
      <name val="Calibri"/>
      <family val="2"/>
      <scheme val="minor"/>
    </font>
    <font>
      <b/>
      <sz val="9"/>
      <color rgb="FFFFFFFF"/>
      <name val="Calibri"/>
      <family val="2"/>
      <scheme val="minor"/>
    </font>
    <font>
      <sz val="10"/>
      <name val="Arial"/>
      <family val="2"/>
    </font>
    <font>
      <sz val="9"/>
      <name val="Calibri"/>
      <family val="2"/>
      <scheme val="minor"/>
    </font>
    <font>
      <sz val="11"/>
      <color theme="1"/>
      <name val="Arial"/>
      <family val="2"/>
    </font>
    <font>
      <b/>
      <sz val="9"/>
      <name val="Calibri"/>
      <family val="2"/>
      <scheme val="minor"/>
    </font>
    <font>
      <sz val="9"/>
      <color theme="1"/>
      <name val="Calibri"/>
      <family val="2"/>
      <scheme val="minor"/>
    </font>
    <font>
      <sz val="9"/>
      <color rgb="FF000000"/>
      <name val="Calibri"/>
      <family val="2"/>
      <scheme val="minor"/>
    </font>
    <font>
      <b/>
      <sz val="10"/>
      <color rgb="FFFFFFFF"/>
      <name val="Calibri"/>
      <family val="2"/>
      <scheme val="minor"/>
    </font>
    <font>
      <b/>
      <sz val="9"/>
      <color theme="1"/>
      <name val="Calibri"/>
      <family val="2"/>
      <scheme val="minor"/>
    </font>
    <font>
      <sz val="8"/>
      <color theme="1"/>
      <name val="Calibri"/>
      <family val="2"/>
      <scheme val="minor"/>
    </font>
    <font>
      <b/>
      <sz val="7"/>
      <color theme="1"/>
      <name val="Arial"/>
      <family val="2"/>
    </font>
    <font>
      <b/>
      <sz val="9"/>
      <color theme="0"/>
      <name val="Calibri"/>
      <family val="2"/>
      <scheme val="minor"/>
    </font>
    <font>
      <b/>
      <sz val="9"/>
      <color theme="1" tint="4.9989318521683403E-2"/>
      <name val="Calibri"/>
      <family val="2"/>
      <scheme val="minor"/>
    </font>
    <font>
      <b/>
      <sz val="9"/>
      <color theme="1"/>
      <name val="Arial"/>
      <family val="2"/>
    </font>
    <font>
      <b/>
      <sz val="8"/>
      <color rgb="FFFFFFFF"/>
      <name val="Calibri"/>
      <family val="2"/>
      <scheme val="minor"/>
    </font>
    <font>
      <b/>
      <sz val="8"/>
      <color theme="1"/>
      <name val="Calibri"/>
      <family val="2"/>
      <scheme val="minor"/>
    </font>
    <font>
      <sz val="8"/>
      <name val="Calibri"/>
      <family val="2"/>
      <scheme val="minor"/>
    </font>
    <font>
      <b/>
      <sz val="8"/>
      <color theme="1" tint="4.9989318521683403E-2"/>
      <name val="Calibri"/>
      <family val="2"/>
      <scheme val="minor"/>
    </font>
    <font>
      <b/>
      <sz val="8"/>
      <name val="Calibri"/>
      <family val="2"/>
      <scheme val="minor"/>
    </font>
  </fonts>
  <fills count="11">
    <fill>
      <patternFill patternType="none"/>
    </fill>
    <fill>
      <patternFill patternType="gray125"/>
    </fill>
    <fill>
      <patternFill patternType="solid">
        <fgColor rgb="FFFFEB9C"/>
      </patternFill>
    </fill>
    <fill>
      <patternFill patternType="solid">
        <fgColor theme="5" tint="0.79998168889431442"/>
        <bgColor indexed="65"/>
      </patternFill>
    </fill>
    <fill>
      <patternFill patternType="solid">
        <fgColor theme="9"/>
      </patternFill>
    </fill>
    <fill>
      <patternFill patternType="solid">
        <fgColor rgb="FF0F243E"/>
        <bgColor indexed="64"/>
      </patternFill>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bgColor indexed="64"/>
      </patternFill>
    </fill>
  </fills>
  <borders count="17">
    <border>
      <left/>
      <right/>
      <top/>
      <bottom/>
      <diagonal/>
    </border>
    <border>
      <left style="thick">
        <color rgb="FFFFFFFF"/>
      </left>
      <right style="thick">
        <color rgb="FFFFFFFF"/>
      </right>
      <top style="thick">
        <color rgb="FFFFFFFF"/>
      </top>
      <bottom style="thick">
        <color rgb="FFFFFFF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ck">
        <color rgb="FFFFFFFF"/>
      </left>
      <right/>
      <top style="thick">
        <color rgb="FFFFFFFF"/>
      </top>
      <bottom style="thick">
        <color rgb="FFFFFFFF"/>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thick">
        <color rgb="FFFFFFFF"/>
      </left>
      <right style="thick">
        <color rgb="FFFFFFFF"/>
      </right>
      <top style="thick">
        <color rgb="FFFFFFFF"/>
      </top>
      <bottom/>
      <diagonal/>
    </border>
  </borders>
  <cellStyleXfs count="7">
    <xf numFmtId="0" fontId="0" fillId="0" borderId="0"/>
    <xf numFmtId="43"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5" fillId="0" borderId="0"/>
    <xf numFmtId="0" fontId="7" fillId="0" borderId="0"/>
  </cellStyleXfs>
  <cellXfs count="161">
    <xf numFmtId="0" fontId="0" fillId="0" borderId="0" xfId="0"/>
    <xf numFmtId="0" fontId="4" fillId="5" borderId="1" xfId="0" applyFont="1" applyFill="1" applyBorder="1" applyAlignment="1">
      <alignment horizontal="center" vertical="center" wrapText="1"/>
    </xf>
    <xf numFmtId="0" fontId="6" fillId="0" borderId="2" xfId="5" applyFont="1" applyBorder="1" applyAlignment="1">
      <alignment horizontal="center" vertical="center"/>
    </xf>
    <xf numFmtId="0" fontId="6" fillId="0" borderId="3" xfId="6" applyFont="1" applyBorder="1" applyAlignment="1">
      <alignment horizontal="center" vertical="center" wrapText="1" readingOrder="1"/>
    </xf>
    <xf numFmtId="0" fontId="8" fillId="0" borderId="3" xfId="6" applyFont="1" applyBorder="1" applyAlignment="1">
      <alignment horizontal="center" vertical="center" wrapText="1" readingOrder="1"/>
    </xf>
    <xf numFmtId="0" fontId="9" fillId="0" borderId="3" xfId="0" applyFont="1" applyBorder="1" applyAlignment="1">
      <alignment horizontal="center" vertical="center" wrapText="1"/>
    </xf>
    <xf numFmtId="0" fontId="6" fillId="0" borderId="3" xfId="5" applyFont="1" applyBorder="1" applyAlignment="1">
      <alignment horizontal="center" vertical="center"/>
    </xf>
    <xf numFmtId="0" fontId="6" fillId="0" borderId="3" xfId="5" applyFont="1" applyBorder="1" applyAlignment="1">
      <alignment horizontal="center" vertical="center" wrapText="1"/>
    </xf>
    <xf numFmtId="0" fontId="6" fillId="0" borderId="4" xfId="5" applyFont="1" applyBorder="1" applyAlignment="1">
      <alignment horizontal="justify" vertical="center" wrapText="1"/>
    </xf>
    <xf numFmtId="0" fontId="6" fillId="6" borderId="3" xfId="5" applyFont="1" applyFill="1" applyBorder="1" applyAlignment="1">
      <alignment horizontal="center" vertical="center" wrapText="1"/>
    </xf>
    <xf numFmtId="0" fontId="8" fillId="6" borderId="3" xfId="6" applyFont="1" applyFill="1" applyBorder="1" applyAlignment="1">
      <alignment horizontal="center" vertical="center" wrapText="1" readingOrder="1"/>
    </xf>
    <xf numFmtId="0" fontId="6" fillId="0" borderId="5" xfId="5" applyFont="1" applyBorder="1" applyAlignment="1">
      <alignment horizontal="center" vertical="center"/>
    </xf>
    <xf numFmtId="0" fontId="6" fillId="0" borderId="6" xfId="6" applyFont="1" applyBorder="1" applyAlignment="1">
      <alignment horizontal="center" vertical="center" wrapText="1" readingOrder="1"/>
    </xf>
    <xf numFmtId="0" fontId="8" fillId="0" borderId="6" xfId="6" applyFont="1" applyBorder="1" applyAlignment="1">
      <alignment horizontal="center" vertical="center" wrapText="1" readingOrder="1"/>
    </xf>
    <xf numFmtId="0" fontId="6" fillId="0" borderId="6" xfId="5" applyFont="1" applyBorder="1" applyAlignment="1">
      <alignment horizontal="center" vertical="center"/>
    </xf>
    <xf numFmtId="0" fontId="6" fillId="0" borderId="6" xfId="5" applyFont="1" applyBorder="1" applyAlignment="1">
      <alignment horizontal="center" vertical="center" wrapText="1"/>
    </xf>
    <xf numFmtId="0" fontId="6" fillId="0" borderId="7" xfId="5" applyFont="1" applyBorder="1" applyAlignment="1">
      <alignment horizontal="justify" vertical="center" wrapText="1"/>
    </xf>
    <xf numFmtId="0" fontId="11" fillId="5" borderId="1" xfId="0" applyFont="1" applyFill="1" applyBorder="1" applyAlignment="1">
      <alignment horizontal="center" vertical="center" wrapText="1"/>
    </xf>
    <xf numFmtId="0" fontId="9" fillId="0" borderId="0" xfId="0" applyFont="1"/>
    <xf numFmtId="0" fontId="6" fillId="0" borderId="3" xfId="5" applyFont="1" applyFill="1" applyBorder="1" applyAlignment="1">
      <alignment horizontal="center" vertical="center"/>
    </xf>
    <xf numFmtId="0" fontId="6" fillId="0" borderId="6" xfId="5" applyFont="1" applyFill="1" applyBorder="1" applyAlignment="1">
      <alignment horizontal="center" vertical="center"/>
    </xf>
    <xf numFmtId="0" fontId="6" fillId="0" borderId="10" xfId="5" applyFont="1" applyBorder="1" applyAlignment="1">
      <alignment horizontal="center" vertical="center"/>
    </xf>
    <xf numFmtId="0" fontId="12" fillId="0" borderId="3" xfId="0" applyFont="1" applyBorder="1" applyAlignment="1">
      <alignment horizontal="center" vertical="center" wrapText="1"/>
    </xf>
    <xf numFmtId="0" fontId="6" fillId="0" borderId="3" xfId="6" applyFont="1" applyBorder="1" applyAlignment="1">
      <alignment horizontal="center" vertical="center" wrapText="1"/>
    </xf>
    <xf numFmtId="164" fontId="6" fillId="0" borderId="3" xfId="0" applyNumberFormat="1" applyFont="1" applyBorder="1" applyAlignment="1">
      <alignment horizontal="center" vertical="center" wrapText="1"/>
    </xf>
    <xf numFmtId="0" fontId="9" fillId="0" borderId="3" xfId="0" applyFont="1" applyBorder="1" applyAlignment="1">
      <alignment horizontal="center" vertical="center"/>
    </xf>
    <xf numFmtId="4" fontId="6" fillId="0" borderId="2" xfId="0" applyNumberFormat="1" applyFont="1" applyBorder="1" applyAlignment="1">
      <alignment horizontal="center" vertical="center" wrapText="1"/>
    </xf>
    <xf numFmtId="4" fontId="6" fillId="6"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8" fillId="0" borderId="3" xfId="6" applyFont="1" applyBorder="1" applyAlignment="1">
      <alignment horizontal="center" vertical="center" wrapText="1"/>
    </xf>
    <xf numFmtId="0" fontId="6" fillId="6" borderId="10" xfId="5" applyFont="1" applyFill="1" applyBorder="1" applyAlignment="1">
      <alignment horizontal="center" vertical="center"/>
    </xf>
    <xf numFmtId="0" fontId="6" fillId="0" borderId="6" xfId="6" applyFont="1" applyBorder="1" applyAlignment="1">
      <alignment horizontal="center" vertical="center" wrapText="1"/>
    </xf>
    <xf numFmtId="0" fontId="12" fillId="0" borderId="0" xfId="0" applyFont="1" applyAlignment="1">
      <alignment horizontal="center" vertical="center"/>
    </xf>
    <xf numFmtId="0" fontId="6" fillId="0" borderId="3" xfId="0" applyFont="1" applyFill="1" applyBorder="1" applyAlignment="1">
      <alignment horizontal="center" vertical="center" wrapText="1"/>
    </xf>
    <xf numFmtId="0" fontId="9" fillId="8" borderId="0" xfId="0" applyFont="1" applyFill="1" applyAlignment="1">
      <alignment horizontal="center" vertical="center"/>
    </xf>
    <xf numFmtId="0" fontId="9" fillId="8" borderId="0" xfId="0" applyFont="1" applyFill="1"/>
    <xf numFmtId="164" fontId="8" fillId="8" borderId="0" xfId="1" applyNumberFormat="1" applyFont="1" applyFill="1" applyBorder="1" applyAlignment="1">
      <alignment horizontal="center" vertical="center"/>
    </xf>
    <xf numFmtId="0" fontId="12" fillId="8" borderId="0" xfId="0" applyFont="1" applyFill="1" applyAlignment="1">
      <alignment horizontal="center" vertical="center"/>
    </xf>
    <xf numFmtId="0" fontId="9" fillId="8" borderId="0" xfId="0" applyFont="1" applyFill="1" applyAlignment="1">
      <alignment vertical="center"/>
    </xf>
    <xf numFmtId="0" fontId="9" fillId="8" borderId="0" xfId="0" applyFont="1" applyFill="1" applyAlignment="1">
      <alignment horizontal="justify"/>
    </xf>
    <xf numFmtId="0" fontId="6" fillId="6" borderId="3"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justify" vertical="center" wrapText="1"/>
    </xf>
    <xf numFmtId="0" fontId="9" fillId="6" borderId="3" xfId="0" applyFont="1" applyFill="1" applyBorder="1" applyAlignment="1">
      <alignment horizontal="center" vertical="center" wrapText="1"/>
    </xf>
    <xf numFmtId="0" fontId="6" fillId="8" borderId="0" xfId="0" applyFont="1" applyFill="1"/>
    <xf numFmtId="164" fontId="8" fillId="8" borderId="0" xfId="0" applyNumberFormat="1" applyFont="1" applyFill="1" applyAlignment="1">
      <alignment horizontal="center" vertical="center"/>
    </xf>
    <xf numFmtId="0" fontId="9" fillId="8" borderId="0" xfId="0" applyFont="1" applyFill="1" applyAlignment="1">
      <alignment horizontal="left" vertical="center"/>
    </xf>
    <xf numFmtId="3" fontId="8" fillId="8" borderId="0" xfId="0" applyNumberFormat="1" applyFont="1" applyFill="1" applyAlignment="1">
      <alignment horizontal="center" vertical="center"/>
    </xf>
    <xf numFmtId="0" fontId="4" fillId="5" borderId="11" xfId="0" applyFont="1" applyFill="1" applyBorder="1" applyAlignment="1">
      <alignment horizontal="center" vertical="center" wrapText="1"/>
    </xf>
    <xf numFmtId="0" fontId="9" fillId="0" borderId="3" xfId="0" applyFont="1" applyBorder="1" applyAlignment="1">
      <alignment horizontal="justify" vertical="center" wrapText="1"/>
    </xf>
    <xf numFmtId="0" fontId="6" fillId="6" borderId="3"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2" fontId="6" fillId="6" borderId="3" xfId="1" applyNumberFormat="1" applyFont="1" applyFill="1" applyBorder="1" applyAlignment="1">
      <alignment horizontal="center" vertical="center" wrapText="1"/>
    </xf>
    <xf numFmtId="4" fontId="6" fillId="0" borderId="3" xfId="0" applyNumberFormat="1" applyFont="1" applyBorder="1" applyAlignment="1">
      <alignment horizontal="center" vertical="center" wrapText="1"/>
    </xf>
    <xf numFmtId="43" fontId="6" fillId="0" borderId="3" xfId="1" applyFont="1" applyFill="1" applyBorder="1" applyAlignment="1">
      <alignment horizontal="center" vertical="center" wrapText="1"/>
    </xf>
    <xf numFmtId="165" fontId="6" fillId="0" borderId="3" xfId="1" applyNumberFormat="1" applyFont="1" applyFill="1" applyBorder="1" applyAlignment="1">
      <alignment horizontal="center" vertical="center" wrapText="1"/>
    </xf>
    <xf numFmtId="0" fontId="6" fillId="6" borderId="6" xfId="1" applyNumberFormat="1" applyFont="1" applyFill="1" applyBorder="1" applyAlignment="1">
      <alignment horizontal="center" vertical="center" wrapText="1"/>
    </xf>
    <xf numFmtId="43" fontId="6" fillId="0" borderId="6" xfId="1" applyFont="1" applyFill="1" applyBorder="1" applyAlignment="1">
      <alignment horizontal="center" vertical="center" wrapText="1"/>
    </xf>
    <xf numFmtId="2" fontId="6" fillId="6" borderId="6" xfId="1" applyNumberFormat="1"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0" xfId="0" applyFont="1" applyFill="1" applyAlignment="1">
      <alignment horizontal="left" vertical="center" wrapText="1"/>
    </xf>
    <xf numFmtId="0" fontId="12" fillId="8" borderId="0" xfId="0" applyFont="1" applyFill="1" applyAlignment="1">
      <alignment horizontal="justify" vertical="center" wrapText="1"/>
    </xf>
    <xf numFmtId="164" fontId="12" fillId="8" borderId="0" xfId="0" applyNumberFormat="1" applyFont="1" applyFill="1" applyAlignment="1">
      <alignment horizontal="center" vertical="center" wrapText="1"/>
    </xf>
    <xf numFmtId="3" fontId="12" fillId="8" borderId="0" xfId="0" applyNumberFormat="1" applyFont="1" applyFill="1" applyAlignment="1">
      <alignment horizontal="justify" vertical="center" wrapText="1"/>
    </xf>
    <xf numFmtId="2" fontId="12" fillId="8" borderId="0" xfId="0" applyNumberFormat="1" applyFont="1" applyFill="1" applyAlignment="1">
      <alignment horizontal="center" wrapText="1"/>
    </xf>
    <xf numFmtId="0" fontId="12" fillId="8" borderId="0" xfId="0" applyFont="1" applyFill="1" applyAlignment="1">
      <alignment vertical="center" wrapText="1"/>
    </xf>
    <xf numFmtId="3" fontId="12" fillId="8" borderId="0" xfId="0" applyNumberFormat="1" applyFont="1" applyFill="1" applyAlignment="1">
      <alignment horizontal="center" vertical="center" wrapText="1"/>
    </xf>
    <xf numFmtId="0" fontId="8" fillId="8" borderId="6" xfId="6" applyFont="1" applyFill="1" applyBorder="1" applyAlignment="1">
      <alignment horizontal="center" vertical="center" wrapText="1" readingOrder="1"/>
    </xf>
    <xf numFmtId="0" fontId="8" fillId="8" borderId="5" xfId="5" applyFont="1" applyFill="1" applyBorder="1" applyAlignment="1">
      <alignment horizontal="center" vertical="center"/>
    </xf>
    <xf numFmtId="164" fontId="8" fillId="8" borderId="6" xfId="6" applyNumberFormat="1" applyFont="1" applyFill="1" applyBorder="1" applyAlignment="1">
      <alignment horizontal="center" vertical="center" wrapText="1" readingOrder="1"/>
    </xf>
    <xf numFmtId="0" fontId="12" fillId="8" borderId="6" xfId="0" applyFont="1" applyFill="1" applyBorder="1"/>
    <xf numFmtId="0" fontId="8" fillId="8" borderId="6" xfId="5" applyFont="1" applyFill="1" applyBorder="1" applyAlignment="1">
      <alignment horizontal="center" vertical="center" wrapText="1"/>
    </xf>
    <xf numFmtId="0" fontId="8" fillId="8" borderId="6" xfId="5" applyFont="1" applyFill="1" applyBorder="1" applyAlignment="1">
      <alignment horizontal="center" vertical="center"/>
    </xf>
    <xf numFmtId="0" fontId="8" fillId="8" borderId="7" xfId="5" applyFont="1" applyFill="1" applyBorder="1" applyAlignment="1">
      <alignment horizontal="justify" vertical="center" wrapText="1"/>
    </xf>
    <xf numFmtId="0" fontId="12" fillId="8" borderId="6" xfId="0" applyFont="1" applyFill="1" applyBorder="1" applyAlignment="1">
      <alignment horizontal="center" vertical="center"/>
    </xf>
    <xf numFmtId="0" fontId="10" fillId="0" borderId="3" xfId="0" applyFont="1" applyBorder="1" applyAlignment="1">
      <alignment horizontal="center" vertical="center" wrapText="1"/>
    </xf>
    <xf numFmtId="0" fontId="6" fillId="6" borderId="6" xfId="0" applyFont="1" applyFill="1" applyBorder="1" applyAlignment="1">
      <alignment horizontal="center" vertical="center" wrapText="1"/>
    </xf>
    <xf numFmtId="0" fontId="12" fillId="9" borderId="0" xfId="0" applyFont="1" applyFill="1" applyAlignment="1">
      <alignment horizontal="center" vertical="center"/>
    </xf>
    <xf numFmtId="164" fontId="12" fillId="9" borderId="0" xfId="0" applyNumberFormat="1" applyFont="1" applyFill="1" applyAlignment="1">
      <alignment horizontal="center" vertical="center"/>
    </xf>
    <xf numFmtId="0" fontId="9" fillId="9" borderId="0" xfId="0" applyFont="1" applyFill="1"/>
    <xf numFmtId="0" fontId="9" fillId="9" borderId="0" xfId="0" applyFont="1" applyFill="1" applyAlignment="1">
      <alignment horizontal="left" vertical="center" wrapText="1"/>
    </xf>
    <xf numFmtId="0" fontId="12" fillId="9" borderId="0" xfId="0" applyFont="1" applyFill="1" applyAlignment="1">
      <alignment horizontal="justify" vertical="center" wrapText="1"/>
    </xf>
    <xf numFmtId="0" fontId="12" fillId="9" borderId="0" xfId="0" applyFont="1" applyFill="1" applyAlignment="1">
      <alignment horizontal="right" vertical="center" wrapText="1"/>
    </xf>
    <xf numFmtId="0" fontId="9" fillId="9" borderId="0" xfId="0" applyFont="1" applyFill="1" applyAlignment="1">
      <alignment horizontal="center" vertical="center" wrapText="1"/>
    </xf>
    <xf numFmtId="2" fontId="9" fillId="9" borderId="0" xfId="0" applyNumberFormat="1" applyFont="1" applyFill="1" applyAlignment="1">
      <alignment horizontal="center" vertical="center" wrapText="1"/>
    </xf>
    <xf numFmtId="164" fontId="12" fillId="9" borderId="0" xfId="0" applyNumberFormat="1" applyFont="1" applyFill="1" applyAlignment="1">
      <alignment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12" fillId="6" borderId="3" xfId="0" applyFont="1" applyFill="1" applyBorder="1" applyAlignment="1">
      <alignment horizontal="center" vertical="center" wrapText="1"/>
    </xf>
    <xf numFmtId="3" fontId="9" fillId="0" borderId="3" xfId="0" applyNumberFormat="1" applyFont="1" applyBorder="1" applyAlignment="1">
      <alignment horizontal="center" vertical="center" wrapText="1"/>
    </xf>
    <xf numFmtId="167" fontId="12" fillId="8" borderId="0" xfId="0" applyNumberFormat="1" applyFont="1" applyFill="1" applyAlignment="1">
      <alignment horizontal="center" vertical="center"/>
    </xf>
    <xf numFmtId="10" fontId="9" fillId="8" borderId="0" xfId="0" applyNumberFormat="1" applyFont="1" applyFill="1" applyAlignment="1">
      <alignment horizontal="center" vertical="center"/>
    </xf>
    <xf numFmtId="0" fontId="4" fillId="5" borderId="16" xfId="0" applyFont="1" applyFill="1" applyBorder="1" applyAlignment="1">
      <alignment horizontal="center" vertical="center" wrapText="1"/>
    </xf>
    <xf numFmtId="0" fontId="16" fillId="0" borderId="3"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3" xfId="0" applyFont="1" applyBorder="1" applyAlignment="1">
      <alignment horizontal="justify" vertical="center" wrapText="1"/>
    </xf>
    <xf numFmtId="0" fontId="18" fillId="5" borderId="1"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5" xfId="0" applyFont="1" applyBorder="1" applyAlignment="1">
      <alignment horizontal="center" vertical="center" wrapText="1"/>
    </xf>
    <xf numFmtId="0" fontId="19" fillId="0" borderId="15" xfId="0" applyFont="1" applyBorder="1" applyAlignment="1">
      <alignment horizontal="center" vertical="center" wrapText="1"/>
    </xf>
    <xf numFmtId="164" fontId="20" fillId="0" borderId="15" xfId="0" applyNumberFormat="1" applyFont="1" applyBorder="1" applyAlignment="1">
      <alignment horizontal="center" vertical="center" wrapText="1"/>
    </xf>
    <xf numFmtId="0" fontId="13" fillId="6" borderId="15" xfId="0" applyFont="1" applyFill="1" applyBorder="1" applyAlignment="1">
      <alignment horizontal="center" vertical="center" wrapText="1"/>
    </xf>
    <xf numFmtId="0" fontId="21" fillId="0" borderId="15" xfId="0" applyFont="1" applyBorder="1" applyAlignment="1">
      <alignment horizontal="center" vertical="center" wrapText="1"/>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9" fillId="0" borderId="3" xfId="0" applyFont="1" applyBorder="1" applyAlignment="1">
      <alignment horizontal="center" vertical="center" wrapText="1"/>
    </xf>
    <xf numFmtId="164"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0" fillId="6"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13" fillId="6" borderId="3" xfId="0" applyFont="1" applyFill="1" applyBorder="1" applyAlignment="1">
      <alignment horizontal="center" vertical="center" wrapText="1"/>
    </xf>
    <xf numFmtId="0" fontId="13" fillId="0" borderId="0" xfId="0" applyFont="1"/>
    <xf numFmtId="0" fontId="13" fillId="8" borderId="0" xfId="0" applyFont="1" applyFill="1"/>
    <xf numFmtId="164" fontId="13" fillId="8" borderId="0" xfId="0" applyNumberFormat="1" applyFont="1" applyFill="1"/>
    <xf numFmtId="0" fontId="15" fillId="10" borderId="12"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15" fillId="10" borderId="0" xfId="0" applyFont="1" applyFill="1" applyAlignment="1">
      <alignment horizontal="center" vertical="center" wrapText="1"/>
    </xf>
    <xf numFmtId="0" fontId="15" fillId="10" borderId="8" xfId="0" applyFont="1" applyFill="1" applyBorder="1" applyAlignment="1">
      <alignment horizontal="center" vertical="center" wrapText="1"/>
    </xf>
    <xf numFmtId="2" fontId="6" fillId="0" borderId="3"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0" borderId="3" xfId="0" applyNumberFormat="1" applyFont="1" applyBorder="1" applyAlignment="1">
      <alignment horizontal="center" vertical="center" wrapText="1"/>
    </xf>
    <xf numFmtId="0" fontId="6" fillId="6" borderId="3" xfId="2" applyFont="1" applyFill="1" applyBorder="1" applyAlignment="1">
      <alignment horizontal="center" vertical="center" wrapText="1"/>
    </xf>
    <xf numFmtId="0" fontId="6" fillId="6" borderId="3" xfId="4"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justify" vertical="center" wrapText="1"/>
    </xf>
    <xf numFmtId="166" fontId="6" fillId="0" borderId="4" xfId="0" applyNumberFormat="1" applyFont="1" applyBorder="1" applyAlignment="1">
      <alignment horizontal="center" vertical="center" wrapText="1"/>
    </xf>
    <xf numFmtId="166" fontId="6" fillId="0" borderId="9" xfId="0" applyNumberFormat="1" applyFont="1" applyBorder="1" applyAlignment="1">
      <alignment horizontal="center" vertical="center" wrapText="1"/>
    </xf>
    <xf numFmtId="49" fontId="20" fillId="0" borderId="4" xfId="0" applyNumberFormat="1" applyFont="1" applyBorder="1" applyAlignment="1">
      <alignment horizontal="justify" vertical="center" wrapText="1"/>
    </xf>
    <xf numFmtId="0" fontId="8" fillId="0" borderId="3" xfId="3" applyFont="1" applyFill="1" applyBorder="1" applyAlignment="1">
      <alignment horizontal="center" vertical="center" wrapText="1"/>
    </xf>
    <xf numFmtId="167" fontId="6" fillId="0" borderId="4" xfId="0" applyNumberFormat="1" applyFont="1" applyBorder="1" applyAlignment="1">
      <alignment horizontal="center" vertical="center" wrapText="1"/>
    </xf>
    <xf numFmtId="166" fontId="6" fillId="6" borderId="4"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166" fontId="6" fillId="0" borderId="7" xfId="0" applyNumberFormat="1" applyFont="1" applyBorder="1" applyAlignment="1">
      <alignment horizontal="center" vertical="center" wrapText="1"/>
    </xf>
    <xf numFmtId="0" fontId="6" fillId="0" borderId="6" xfId="0" applyFont="1" applyBorder="1" applyAlignment="1">
      <alignment horizontal="center" vertical="center"/>
    </xf>
    <xf numFmtId="49" fontId="20" fillId="0" borderId="7" xfId="0" applyNumberFormat="1" applyFont="1" applyBorder="1" applyAlignment="1">
      <alignment horizontal="justify" vertical="center" wrapText="1"/>
    </xf>
    <xf numFmtId="0" fontId="8" fillId="6" borderId="3" xfId="0" applyFont="1" applyFill="1" applyBorder="1" applyAlignment="1">
      <alignment horizontal="center" vertical="center" wrapText="1"/>
    </xf>
    <xf numFmtId="167" fontId="6"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7" borderId="3" xfId="0" applyFont="1" applyFill="1" applyBorder="1" applyAlignment="1">
      <alignment horizontal="center" vertical="center" wrapText="1"/>
    </xf>
    <xf numFmtId="0" fontId="8" fillId="0" borderId="3" xfId="0" applyFont="1" applyBorder="1" applyAlignment="1">
      <alignment horizontal="center" vertical="center"/>
    </xf>
    <xf numFmtId="0" fontId="6" fillId="6" borderId="3" xfId="0" applyFont="1" applyFill="1" applyBorder="1" applyAlignment="1">
      <alignment horizontal="center" vertical="center"/>
    </xf>
    <xf numFmtId="164" fontId="8" fillId="0" borderId="6"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3" xfId="1" applyNumberFormat="1" applyFont="1" applyFill="1" applyBorder="1" applyAlignment="1">
      <alignment horizontal="center" vertical="center" wrapText="1"/>
    </xf>
    <xf numFmtId="164" fontId="8" fillId="0" borderId="3" xfId="6" applyNumberFormat="1" applyFont="1" applyBorder="1" applyAlignment="1">
      <alignment horizontal="center" vertical="center" wrapText="1" readingOrder="1"/>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3" xfId="1" applyNumberFormat="1" applyFont="1" applyFill="1" applyBorder="1" applyAlignment="1">
      <alignment horizontal="center" vertical="center" wrapText="1"/>
    </xf>
    <xf numFmtId="164" fontId="8" fillId="6" borderId="6" xfId="0" applyNumberFormat="1" applyFont="1" applyFill="1" applyBorder="1" applyAlignment="1">
      <alignment horizontal="center" vertical="center" wrapText="1"/>
    </xf>
    <xf numFmtId="164" fontId="8" fillId="6" borderId="6" xfId="1" applyNumberFormat="1" applyFont="1" applyFill="1" applyBorder="1" applyAlignment="1">
      <alignment horizontal="center" vertical="center" wrapText="1"/>
    </xf>
    <xf numFmtId="0" fontId="12" fillId="9" borderId="0" xfId="0" applyFont="1" applyFill="1" applyAlignment="1">
      <alignment horizontal="center" vertical="center" wrapText="1"/>
    </xf>
    <xf numFmtId="0" fontId="6" fillId="0" borderId="3" xfId="0" applyFont="1" applyBorder="1" applyAlignment="1">
      <alignment horizontal="justify" vertical="center" wrapText="1"/>
    </xf>
  </cellXfs>
  <cellStyles count="7">
    <cellStyle name="20% - Énfasis2" xfId="3" builtinId="34"/>
    <cellStyle name="Énfasis6" xfId="4" builtinId="49"/>
    <cellStyle name="Millares" xfId="1" builtinId="3"/>
    <cellStyle name="Neutral" xfId="2" builtinId="28"/>
    <cellStyle name="Normal" xfId="0" builtinId="0"/>
    <cellStyle name="Normal 2" xfId="5" xr:uid="{71D50411-CA15-4141-9F45-E24940987646}"/>
    <cellStyle name="Normal 3" xfId="6" xr:uid="{55CEAC58-6CB6-47C6-96EF-55BD8D4D52B5}"/>
  </cellStyles>
  <dxfs count="104">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Calibri"/>
        <family val="2"/>
        <scheme val="minor"/>
      </font>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Calibri"/>
        <family val="2"/>
        <scheme val="minor"/>
      </font>
      <numFmt numFmtId="164" formatCode="&quot;₡&quot;#,##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auto="1"/>
        <name val="Calibri"/>
        <family val="2"/>
        <scheme val="minor"/>
      </font>
      <numFmt numFmtId="164" formatCode="&quot;₡&quot;#,##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Calibri"/>
        <family val="2"/>
        <scheme val="minor"/>
      </font>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Calibri"/>
        <family val="2"/>
        <scheme val="minor"/>
      </font>
      <numFmt numFmtId="164" formatCode="&quot;₡&quot;#,##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Calibri"/>
        <family val="2"/>
        <scheme val="minor"/>
      </font>
      <alignment horizontal="center" vertical="center" textRotation="0" indent="0" justifyLastLine="0" shrinkToFit="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auto="1"/>
        <name val="Calibri"/>
        <family val="2"/>
        <scheme val="minor"/>
      </font>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Calibri"/>
        <family val="2"/>
        <scheme val="minor"/>
      </font>
      <alignment horizontal="center" vertical="center" textRotation="0" indent="0" justifyLastLine="0" shrinkToFit="0" readingOrder="0"/>
      <border outline="0">
        <left style="thin">
          <color indexed="64"/>
        </left>
      </border>
    </dxf>
    <dxf>
      <font>
        <b val="0"/>
        <i val="0"/>
        <strike val="0"/>
        <condense val="0"/>
        <extend val="0"/>
        <outline val="0"/>
        <shadow val="0"/>
        <u val="none"/>
        <vertAlign val="baseline"/>
        <sz val="9"/>
        <color auto="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Calibri"/>
        <family val="2"/>
        <scheme val="minor"/>
      </font>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9"/>
        <color auto="1"/>
        <family val="2"/>
      </font>
    </dxf>
    <dxf>
      <font>
        <strike val="0"/>
        <outline val="0"/>
        <shadow val="0"/>
        <u val="none"/>
        <vertAlign val="baseline"/>
        <color auto="1"/>
        <name val="Calibri"/>
        <family val="2"/>
        <scheme val="minor"/>
      </font>
    </dxf>
    <dxf>
      <font>
        <b val="0"/>
        <i val="0"/>
        <strike val="0"/>
        <condense val="0"/>
        <extend val="0"/>
        <outline val="0"/>
        <shadow val="0"/>
        <u val="none"/>
        <vertAlign val="baseline"/>
        <sz val="8"/>
        <color auto="1"/>
        <name val="Calibri"/>
        <family val="2"/>
        <scheme val="minor"/>
      </font>
      <numFmt numFmtId="30" formatCode="@"/>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numFmt numFmtId="166" formatCode="#,##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numFmt numFmtId="166" formatCode="#,##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9"/>
        <color auto="1"/>
        <name val="Calibri"/>
        <family val="2"/>
        <scheme val="minor"/>
      </font>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Calibri"/>
        <family val="2"/>
        <scheme val="minor"/>
      </font>
      <alignment horizontal="center" vertical="center" textRotation="0" indent="0" justifyLastLine="0" shrinkToFit="0" readingOrder="0"/>
      <border outline="0">
        <left style="thin">
          <color indexed="64"/>
        </left>
      </border>
    </dxf>
    <dxf>
      <font>
        <b/>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border>
    </dxf>
    <dxf>
      <border outline="0">
        <bottom style="thin">
          <color indexed="64"/>
        </bottom>
      </border>
    </dxf>
    <dxf>
      <font>
        <b/>
        <i val="0"/>
        <strike val="0"/>
        <condense val="0"/>
        <extend val="0"/>
        <outline val="0"/>
        <shadow val="0"/>
        <u val="none"/>
        <vertAlign val="baseline"/>
        <sz val="9"/>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bottom style="thin">
          <color indexed="64"/>
        </bottom>
      </border>
    </dxf>
    <dxf>
      <border outline="0">
        <bottom style="thick">
          <color rgb="FFFFFFFF"/>
        </bottom>
      </border>
    </dxf>
    <dxf>
      <font>
        <b/>
        <i val="0"/>
        <strike val="0"/>
        <condense val="0"/>
        <extend val="0"/>
        <outline val="0"/>
        <shadow val="0"/>
        <u val="none"/>
        <vertAlign val="baseline"/>
        <sz val="10"/>
        <color rgb="FFFFFFFF"/>
        <name val="Calibri"/>
        <family val="2"/>
        <scheme val="minor"/>
      </font>
      <fill>
        <patternFill patternType="solid">
          <fgColor indexed="64"/>
          <bgColor rgb="FF0F243E"/>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vertAlign val="baseline"/>
        <sz val="9"/>
        <name val="Calibri"/>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border outline="0">
        <bottom style="thick">
          <color rgb="FFFFFFFF"/>
        </bottom>
      </border>
    </dxf>
    <dxf>
      <font>
        <b/>
        <i val="0"/>
        <strike val="0"/>
        <condense val="0"/>
        <extend val="0"/>
        <outline val="0"/>
        <shadow val="0"/>
        <u val="none"/>
        <vertAlign val="baseline"/>
        <sz val="9"/>
        <color rgb="FFFFFFFF"/>
        <name val="Calibri"/>
        <family val="2"/>
        <scheme val="minor"/>
      </font>
      <fill>
        <patternFill patternType="solid">
          <fgColor indexed="64"/>
          <bgColor rgb="FF0F243E"/>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justify" vertical="center"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theme="1"/>
        <name val="Calibri"/>
        <family val="2"/>
        <scheme val="minor"/>
      </font>
      <fill>
        <patternFill patternType="solid">
          <fgColor indexed="64"/>
          <bgColor theme="2" tint="-9.9978637043366805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theme="1"/>
        <name val="Calibri"/>
        <family val="2"/>
        <scheme val="minor"/>
      </font>
      <fill>
        <patternFill patternType="solid">
          <fgColor indexed="64"/>
          <bgColor theme="2" tint="-9.9978637043366805E-2"/>
        </patternFill>
      </fill>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auto="1"/>
        <name val="Calibri"/>
        <family val="2"/>
        <scheme val="minor"/>
      </font>
      <numFmt numFmtId="164" formatCode="&quot;₡&quot;#,##0"/>
      <fill>
        <patternFill patternType="solid">
          <fgColor indexed="64"/>
          <bgColor theme="2" tint="-9.9978637043366805E-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top style="thin">
          <color indexed="64"/>
        </top>
      </border>
    </dxf>
    <dxf>
      <font>
        <b/>
      </font>
    </dxf>
    <dxf>
      <border diagonalUp="0" diagonalDown="0">
        <left style="thin">
          <color indexed="64"/>
        </left>
        <right style="thin">
          <color indexed="64"/>
        </right>
        <top style="thin">
          <color indexed="64"/>
        </top>
        <bottom style="thin">
          <color indexed="64"/>
        </bottom>
      </border>
    </dxf>
    <dxf>
      <border outline="0">
        <bottom style="thick">
          <color rgb="FFFFFFFF"/>
        </bottom>
      </border>
    </dxf>
    <dxf>
      <font>
        <b/>
        <i val="0"/>
        <strike val="0"/>
        <condense val="0"/>
        <extend val="0"/>
        <outline val="0"/>
        <shadow val="0"/>
        <u val="none"/>
        <vertAlign val="baseline"/>
        <sz val="9"/>
        <color rgb="FFFFFFFF"/>
        <name val="Calibri"/>
        <family val="2"/>
        <scheme val="minor"/>
      </font>
      <fill>
        <patternFill patternType="solid">
          <fgColor indexed="64"/>
          <bgColor rgb="FF0F243E"/>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98B62E-819F-49DF-A8CB-E617E9242103}" name="Tabla1" displayName="Tabla1" ref="A1:J30" totalsRowCount="1" headerRowDxfId="103" dataDxfId="43" totalsRowDxfId="100" headerRowBorderDxfId="102" tableBorderDxfId="101" totalsRowBorderDxfId="99">
  <autoFilter ref="A1:J29" xr:uid="{62476E94-A372-4029-9FAC-83799BEE4F7E}"/>
  <tableColumns count="10">
    <tableColumn id="1" xr3:uid="{E79D0D3C-0F56-45E7-AFAE-92C5420FF342}" name="Convenio" dataDxfId="50" totalsRowDxfId="98" dataCellStyle="Normal 2" totalsRowCellStyle="Normal 2"/>
    <tableColumn id="2" xr3:uid="{3349970E-58A7-4C60-8E5C-42FD5F000766}" name="Región" dataDxfId="49" totalsRowDxfId="97" dataCellStyle="Normal 3" totalsRowCellStyle="Normal 3"/>
    <tableColumn id="3" xr3:uid="{BBE918F3-028C-4620-B368-8A9CD7FA658B}" name="Organización" dataDxfId="48" totalsRowDxfId="96" dataCellStyle="Normal 3" totalsRowCellStyle="Normal 3"/>
    <tableColumn id="4" xr3:uid="{B23D447E-5BD9-4490-B5A0-85F206E10DC1}" name="Proyecto" dataDxfId="31" totalsRowDxfId="95" dataCellStyle="Normal 3" totalsRowCellStyle="Normal 3"/>
    <tableColumn id="5" xr3:uid="{A030D790-5DDA-4ABD-9667-3FDE4504289B}" name="Monto" totalsRowFunction="sum" dataDxfId="29" totalsRowDxfId="94" dataCellStyle="Normal 3" totalsRowCellStyle="Normal 3"/>
    <tableColumn id="6" xr3:uid="{7DE80A1A-6564-4690-8252-1E9F99756DE0}" name="Descripción" dataDxfId="30" totalsRowDxfId="93"/>
    <tableColumn id="7" xr3:uid="{D42EC650-4506-4455-A311-F9F65CFF21F7}" name="Beneficiarios" totalsRowFunction="sum" dataDxfId="47" totalsRowDxfId="92"/>
    <tableColumn id="8" xr3:uid="{8362D150-32A0-4E21-BD13-5FE2E4C3E109}" name="Ubicación" dataDxfId="46" totalsRowDxfId="91" dataCellStyle="Normal 2" totalsRowCellStyle="Normal 2"/>
    <tableColumn id="9" xr3:uid="{3A20117D-BAC6-49E2-B731-E3DCE06B4F3C}" name="Cédula Jurídica" dataDxfId="45" totalsRowDxfId="90" dataCellStyle="Normal 2" totalsRowCellStyle="Normal 2"/>
    <tableColumn id="10" xr3:uid="{1324F3C9-A66D-47C4-A109-7AF6AD8F0AF4}" name="Objetivo" dataDxfId="44" totalsRowDxfId="89" dataCellStyle="Normal 2" totalsRow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E3E043-C983-4981-A23F-D06AE28AF5AE}" name="Tabla2" displayName="Tabla2" ref="A1:J23" totalsRowShown="0" headerRowDxfId="88" dataDxfId="18" headerRowBorderDxfId="87" tableBorderDxfId="86">
  <autoFilter ref="A1:J23" xr:uid="{1526BF40-8766-405C-AF08-8F14C5C01B39}"/>
  <tableColumns count="10">
    <tableColumn id="1" xr3:uid="{B87858EC-801B-48EA-9242-4132454B13F8}" name="Convenio" dataDxfId="28"/>
    <tableColumn id="2" xr3:uid="{29C33B7F-85EB-43EA-B22E-4B2216D18121}" name="Región" dataDxfId="27"/>
    <tableColumn id="3" xr3:uid="{DAF9D78F-1542-4916-9743-E40D4822D4FB}" name="Organización" dataDxfId="26"/>
    <tableColumn id="4" xr3:uid="{FDA84F0F-DAEF-4D2B-B4DE-E3A425869FA8}" name="Proyecto" dataDxfId="25" dataCellStyle="Normal 3"/>
    <tableColumn id="5" xr3:uid="{4B7A65DF-5A05-4866-BCD6-7A64D6DE9FAE}" name="Monto" dataDxfId="24"/>
    <tableColumn id="6" xr3:uid="{627C8D15-0774-4B93-87F1-3CF83FF64091}" name="Descripción" dataDxfId="23"/>
    <tableColumn id="7" xr3:uid="{DE46C7DA-6215-423C-A601-09FFAF7CF25B}" name="Beneficiarios" dataDxfId="22"/>
    <tableColumn id="8" xr3:uid="{FAD58365-34E1-4FAB-88A8-8AF23DE10C2C}" name="Localización" dataDxfId="21"/>
    <tableColumn id="9" xr3:uid="{39CE1E12-F86F-4D26-9CE9-D70C2C63B793}" name="Cédula Jurídica" dataDxfId="20"/>
    <tableColumn id="10" xr3:uid="{89A1F795-86DE-405A-AFD7-BA48FE88B572}" name="Objetivo" dataDxfId="1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960E88-6C89-4C2F-98C6-1B5BD278C0E2}" name="Tabla5" displayName="Tabla5" ref="A1:J33" totalsRowShown="0" headerRowDxfId="85" dataDxfId="35" headerRowBorderDxfId="84" tableBorderDxfId="83" totalsRowBorderDxfId="82">
  <autoFilter ref="A1:J33" xr:uid="{F54A915E-BF71-4D90-913D-509297FF5CC7}"/>
  <tableColumns count="10">
    <tableColumn id="1" xr3:uid="{0271EB40-174E-4010-8209-E4781E674B8E}" name="Convenio" dataDxfId="42"/>
    <tableColumn id="2" xr3:uid="{31F992ED-60BE-4A1A-875A-F8C3D1C83B73}" name="Región" dataDxfId="41"/>
    <tableColumn id="3" xr3:uid="{D2DC9F6F-96F1-4AB7-9D63-6B36B384B2AA}" name="Organización" dataDxfId="40"/>
    <tableColumn id="4" xr3:uid="{9021CEDF-D6FC-4382-8173-6166273C52DD}" name="Proyecto" dataDxfId="34"/>
    <tableColumn id="5" xr3:uid="{97B78820-0771-4FB1-8E64-EC7FA8239673}" name="Monto" dataDxfId="32"/>
    <tableColumn id="6" xr3:uid="{C286D7E3-AFE2-4C67-ACE8-E8663D45C806}" name="Descripción" dataDxfId="33"/>
    <tableColumn id="7" xr3:uid="{CD142003-8AD6-47FC-8DB3-C188797B0CCC}" name="Beneficiarios" dataDxfId="39"/>
    <tableColumn id="8" xr3:uid="{A9F168C4-49D9-4724-B746-ABCDA62B0D41}" name="Localización" dataDxfId="38"/>
    <tableColumn id="9" xr3:uid="{1161C015-A9D6-40CE-8E86-0FBE318B4F1A}" name="Cédula Jurídica" dataDxfId="37"/>
    <tableColumn id="10" xr3:uid="{5ECEE997-5199-457D-A1E0-85487394C35E}" name="Objetivo"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B5D78A-F7DA-4A12-92D0-74249DDF9667}" name="Tabla6" displayName="Tabla6" ref="A1:K28" totalsRowShown="0" headerRowDxfId="81" dataDxfId="62" headerRowBorderDxfId="80" tableBorderDxfId="79" totalsRowBorderDxfId="78">
  <autoFilter ref="A1:K28" xr:uid="{19E40B38-FFEF-4460-83C2-BD9A16198A9F}"/>
  <tableColumns count="11">
    <tableColumn id="1" xr3:uid="{A318D225-0C81-469A-B694-35CB059530E3}" name="Convenio" dataDxfId="70"/>
    <tableColumn id="2" xr3:uid="{BEC32EBD-9F69-4D58-B8EA-570790D25AB5}" name="Región " dataDxfId="69"/>
    <tableColumn id="3" xr3:uid="{48DFE273-1724-4758-9F3F-E0C7732D6C46}" name="Organización" dataDxfId="68"/>
    <tableColumn id="4" xr3:uid="{15323C4B-D217-4FF1-8904-67BFA15FDE04}" name="Proyecto " dataDxfId="17" dataCellStyle="Énfasis6"/>
    <tableColumn id="5" xr3:uid="{4A6CAD35-44D4-4731-9763-C59D9EE94C01}" name="Monto " dataDxfId="15" dataCellStyle="Millares"/>
    <tableColumn id="6" xr3:uid="{5DF31D72-C27A-4546-864F-9CE9FE6CB9A1}" name="Descripción2" dataDxfId="16"/>
    <tableColumn id="7" xr3:uid="{B8621F34-BD14-4781-B906-ADCDDF79387C}" name="Beneficiarios" dataDxfId="67"/>
    <tableColumn id="8" xr3:uid="{FF4CC080-DBA3-429B-AB43-8EC11EC0607C}" name="Localización" dataDxfId="66" dataCellStyle="Millares"/>
    <tableColumn id="9" xr3:uid="{AC192D4B-6E1D-406F-8D2B-A32909212755}" name="IDS" dataDxfId="65" dataCellStyle="Millares"/>
    <tableColumn id="10" xr3:uid="{8804F073-C1D9-4304-8B88-4F0134EC8C76}" name="Cédula Jurídica" dataDxfId="64"/>
    <tableColumn id="11" xr3:uid="{24D99593-B9C6-4BC3-9CC6-1B2EB8EB9F78}" name="Objetivo" dataDxfId="6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FBFB5-CECD-430A-941C-03B3509EB1AB}" name="Tabla7" displayName="Tabla7" ref="A1:L30" totalsRowShown="0" headerRowDxfId="77" dataDxfId="52" headerRowBorderDxfId="76" tableBorderDxfId="75">
  <autoFilter ref="A1:L30" xr:uid="{0A0F5E07-C2A0-45BD-83E9-3791D7AE984C}"/>
  <tableColumns count="12">
    <tableColumn id="1" xr3:uid="{841D9123-5BDB-4B76-A2F8-0C830EB070BD}" name="Convenio" dataDxfId="61"/>
    <tableColumn id="2" xr3:uid="{1273CF8A-9C9D-4CEF-A513-A1D60433BC6B}" name="Región" dataDxfId="60"/>
    <tableColumn id="3" xr3:uid="{82838999-5846-4369-AFE5-21B8BA372969}" name="Organización" dataDxfId="59"/>
    <tableColumn id="4" xr3:uid="{45AF6EA5-D1F0-4EC4-B3A8-53E6A976CDC2}" name="Proyecto" dataDxfId="14"/>
    <tableColumn id="5" xr3:uid="{D1A4DFC1-6CA7-4BBD-9679-A85F0232131E}" name="Monto" dataDxfId="12" dataCellStyle="Millares"/>
    <tableColumn id="6" xr3:uid="{59224F11-8F3D-409F-A471-E7F24F620E9D}" name="Descripción" dataDxfId="13"/>
    <tableColumn id="7" xr3:uid="{129718DB-1708-421B-B2C2-3C29D3DA182D}" name="Beneficiarios" dataDxfId="58"/>
    <tableColumn id="8" xr3:uid="{018AB266-1638-4022-AC1F-9984832EB830}" name="Localización" dataDxfId="57"/>
    <tableColumn id="9" xr3:uid="{52D61DD6-DC28-49B0-A5C8-A077540B04DF}" name="IDS" dataDxfId="56"/>
    <tableColumn id="10" xr3:uid="{150C699F-8DE4-44E8-B32A-98A55E9C7970}" name="Nivel" dataDxfId="55"/>
    <tableColumn id="11" xr3:uid="{C5A2C3DC-BB8C-41E0-9123-977AF7E068BB}" name="Cédula Jurídica" dataDxfId="54"/>
    <tableColumn id="12" xr3:uid="{D7015586-00EE-44D3-B72E-693BF0BDF011}" name="Objetivo" dataDxfId="5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18F85E-1986-4585-B816-D6C17A6A5C63}" name="Tabla8" displayName="Tabla8" ref="A1:L16" totalsRowShown="0" headerRowDxfId="74" dataDxfId="51" headerRowBorderDxfId="73" tableBorderDxfId="72" totalsRowBorderDxfId="71">
  <autoFilter ref="A1:L16" xr:uid="{D99F9A15-6946-4969-8988-4854D7D90CBF}"/>
  <tableColumns count="12">
    <tableColumn id="1" xr3:uid="{88C73CB9-7668-4318-A3FD-9C8CBC6CD48E}" name="Convenio" dataDxfId="11"/>
    <tableColumn id="2" xr3:uid="{51A80F86-D0A2-40C1-9E4A-D0D9020FC215}" name="Región" dataDxfId="10"/>
    <tableColumn id="3" xr3:uid="{5752623A-3B3F-485F-9133-2362BE49F38A}" name="Organización" dataDxfId="9"/>
    <tableColumn id="4" xr3:uid="{C8A74134-CD7E-4A30-B31F-FA4A5B9FC964}" name="Proyecto" dataDxfId="8"/>
    <tableColumn id="5" xr3:uid="{190A8E06-F52E-4F5C-9EE6-4034D03E128E}" name="Monto" dataDxfId="7"/>
    <tableColumn id="6" xr3:uid="{F56B8E6D-EDA0-414D-B423-2DC9746C7375}" name="Descripción" dataDxfId="6"/>
    <tableColumn id="7" xr3:uid="{320F34B7-CDB2-47D1-B9AB-64FDF725EFAD}" name="Beneficiarios" dataDxfId="5"/>
    <tableColumn id="8" xr3:uid="{4C30EB51-AFD3-46E0-9717-0C67E2F9E72A}" name="Localización" dataDxfId="4"/>
    <tableColumn id="9" xr3:uid="{3AEC40BA-B211-4114-BAC2-C7B2FEB0D38F}" name="IDS" dataDxfId="3"/>
    <tableColumn id="10" xr3:uid="{90D411FC-5E84-48A0-B125-34DF2AF0013E}" name="Nivel" dataDxfId="2"/>
    <tableColumn id="11" xr3:uid="{FF877075-EA6F-4948-85F9-EB10D41338B8}" name="Cédula Jurídica" dataDxfId="1"/>
    <tableColumn id="12" xr3:uid="{2A44C48B-9090-48C6-8F2A-910DAC93AC89}" name="Objetivo"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zoomScale="90" zoomScaleNormal="90" workbookViewId="0">
      <pane ySplit="1" topLeftCell="A23" activePane="bottomLeft" state="frozen"/>
      <selection pane="bottomLeft" activeCell="A33" sqref="A33"/>
    </sheetView>
  </sheetViews>
  <sheetFormatPr baseColWidth="10" defaultColWidth="9.140625" defaultRowHeight="12" x14ac:dyDescent="0.2"/>
  <cols>
    <col min="1" max="1" width="12" style="18" bestFit="1" customWidth="1"/>
    <col min="2" max="2" width="15.28515625" style="18" bestFit="1" customWidth="1"/>
    <col min="3" max="3" width="31.140625" style="18" customWidth="1"/>
    <col min="4" max="4" width="36.140625" style="18" customWidth="1"/>
    <col min="5" max="5" width="11.28515625" style="18" bestFit="1" customWidth="1"/>
    <col min="6" max="6" width="20.140625" style="18" customWidth="1"/>
    <col min="7" max="7" width="15.7109375" style="18" bestFit="1" customWidth="1"/>
    <col min="8" max="8" width="13.7109375" style="18" customWidth="1"/>
    <col min="9" max="9" width="19.5703125" style="18" customWidth="1"/>
    <col min="10" max="10" width="66.42578125" style="18" customWidth="1"/>
    <col min="11" max="16384" width="9.140625" style="18"/>
  </cols>
  <sheetData>
    <row r="1" spans="1:10" ht="13.5" thickTop="1" thickBot="1" x14ac:dyDescent="0.25">
      <c r="A1" s="1" t="s">
        <v>0</v>
      </c>
      <c r="B1" s="1" t="s">
        <v>1</v>
      </c>
      <c r="C1" s="1" t="s">
        <v>2</v>
      </c>
      <c r="D1" s="1" t="s">
        <v>3</v>
      </c>
      <c r="E1" s="1" t="s">
        <v>4</v>
      </c>
      <c r="F1" s="1" t="s">
        <v>5</v>
      </c>
      <c r="G1" s="1" t="s">
        <v>6</v>
      </c>
      <c r="H1" s="1" t="s">
        <v>7</v>
      </c>
      <c r="I1" s="1" t="s">
        <v>8</v>
      </c>
      <c r="J1" s="1" t="s">
        <v>9</v>
      </c>
    </row>
    <row r="2" spans="1:10" ht="48.75" thickTop="1" x14ac:dyDescent="0.2">
      <c r="A2" s="2" t="s">
        <v>10</v>
      </c>
      <c r="B2" s="3" t="s">
        <v>11</v>
      </c>
      <c r="C2" s="4" t="s">
        <v>12</v>
      </c>
      <c r="D2" s="3" t="s">
        <v>13</v>
      </c>
      <c r="E2" s="151">
        <v>41500000</v>
      </c>
      <c r="F2" s="29" t="s">
        <v>14</v>
      </c>
      <c r="G2" s="6">
        <v>100</v>
      </c>
      <c r="H2" s="7" t="s">
        <v>15</v>
      </c>
      <c r="I2" s="7">
        <v>3004045090</v>
      </c>
      <c r="J2" s="8" t="s">
        <v>16</v>
      </c>
    </row>
    <row r="3" spans="1:10" ht="48" x14ac:dyDescent="0.2">
      <c r="A3" s="2" t="s">
        <v>17</v>
      </c>
      <c r="B3" s="3" t="s">
        <v>11</v>
      </c>
      <c r="C3" s="4" t="s">
        <v>18</v>
      </c>
      <c r="D3" s="3" t="s">
        <v>19</v>
      </c>
      <c r="E3" s="151">
        <v>11000000</v>
      </c>
      <c r="F3" s="9" t="s">
        <v>20</v>
      </c>
      <c r="G3" s="6">
        <v>21</v>
      </c>
      <c r="H3" s="7" t="s">
        <v>21</v>
      </c>
      <c r="I3" s="7">
        <v>3007075573</v>
      </c>
      <c r="J3" s="8" t="s">
        <v>22</v>
      </c>
    </row>
    <row r="4" spans="1:10" ht="48" x14ac:dyDescent="0.2">
      <c r="A4" s="2" t="s">
        <v>23</v>
      </c>
      <c r="B4" s="3" t="s">
        <v>24</v>
      </c>
      <c r="C4" s="4" t="s">
        <v>25</v>
      </c>
      <c r="D4" s="3" t="s">
        <v>26</v>
      </c>
      <c r="E4" s="151">
        <v>40578978.5</v>
      </c>
      <c r="F4" s="29" t="s">
        <v>14</v>
      </c>
      <c r="G4" s="6">
        <v>78</v>
      </c>
      <c r="H4" s="7" t="s">
        <v>27</v>
      </c>
      <c r="I4" s="7">
        <v>3007051159</v>
      </c>
      <c r="J4" s="8" t="s">
        <v>28</v>
      </c>
    </row>
    <row r="5" spans="1:10" ht="48" x14ac:dyDescent="0.2">
      <c r="A5" s="2" t="s">
        <v>29</v>
      </c>
      <c r="B5" s="3" t="s">
        <v>30</v>
      </c>
      <c r="C5" s="4" t="s">
        <v>31</v>
      </c>
      <c r="D5" s="3" t="s">
        <v>32</v>
      </c>
      <c r="E5" s="151">
        <v>35273000</v>
      </c>
      <c r="F5" s="29" t="s">
        <v>33</v>
      </c>
      <c r="G5" s="6">
        <v>65</v>
      </c>
      <c r="H5" s="7" t="s">
        <v>34</v>
      </c>
      <c r="I5" s="7">
        <v>3007110884</v>
      </c>
      <c r="J5" s="8" t="s">
        <v>35</v>
      </c>
    </row>
    <row r="6" spans="1:10" ht="36" x14ac:dyDescent="0.2">
      <c r="A6" s="2" t="s">
        <v>36</v>
      </c>
      <c r="B6" s="3" t="s">
        <v>30</v>
      </c>
      <c r="C6" s="4" t="s">
        <v>37</v>
      </c>
      <c r="D6" s="3" t="s">
        <v>38</v>
      </c>
      <c r="E6" s="151">
        <v>16355000</v>
      </c>
      <c r="F6" s="29" t="s">
        <v>33</v>
      </c>
      <c r="G6" s="6">
        <v>80</v>
      </c>
      <c r="H6" s="7" t="s">
        <v>39</v>
      </c>
      <c r="I6" s="7">
        <v>3007092556</v>
      </c>
      <c r="J6" s="8" t="s">
        <v>40</v>
      </c>
    </row>
    <row r="7" spans="1:10" ht="84" x14ac:dyDescent="0.2">
      <c r="A7" s="2" t="s">
        <v>41</v>
      </c>
      <c r="B7" s="3" t="s">
        <v>30</v>
      </c>
      <c r="C7" s="4" t="s">
        <v>42</v>
      </c>
      <c r="D7" s="3" t="s">
        <v>43</v>
      </c>
      <c r="E7" s="151">
        <v>25000000</v>
      </c>
      <c r="F7" s="7" t="s">
        <v>44</v>
      </c>
      <c r="G7" s="6">
        <v>70</v>
      </c>
      <c r="H7" s="7" t="s">
        <v>45</v>
      </c>
      <c r="I7" s="7">
        <v>3004051156</v>
      </c>
      <c r="J7" s="8" t="s">
        <v>46</v>
      </c>
    </row>
    <row r="8" spans="1:10" ht="48" x14ac:dyDescent="0.2">
      <c r="A8" s="2" t="s">
        <v>47</v>
      </c>
      <c r="B8" s="3" t="s">
        <v>48</v>
      </c>
      <c r="C8" s="4" t="s">
        <v>49</v>
      </c>
      <c r="D8" s="3" t="s">
        <v>50</v>
      </c>
      <c r="E8" s="151">
        <v>2843400</v>
      </c>
      <c r="F8" s="9" t="s">
        <v>20</v>
      </c>
      <c r="G8" s="6">
        <v>40</v>
      </c>
      <c r="H8" s="7" t="s">
        <v>51</v>
      </c>
      <c r="I8" s="7">
        <v>3002534950</v>
      </c>
      <c r="J8" s="8" t="s">
        <v>52</v>
      </c>
    </row>
    <row r="9" spans="1:10" ht="48" x14ac:dyDescent="0.2">
      <c r="A9" s="2" t="s">
        <v>53</v>
      </c>
      <c r="B9" s="3" t="s">
        <v>48</v>
      </c>
      <c r="C9" s="4" t="s">
        <v>54</v>
      </c>
      <c r="D9" s="3" t="s">
        <v>55</v>
      </c>
      <c r="E9" s="151">
        <v>16000000</v>
      </c>
      <c r="F9" s="29" t="s">
        <v>33</v>
      </c>
      <c r="G9" s="6">
        <v>30</v>
      </c>
      <c r="H9" s="7" t="s">
        <v>56</v>
      </c>
      <c r="I9" s="7">
        <v>3007051101</v>
      </c>
      <c r="J9" s="8" t="s">
        <v>57</v>
      </c>
    </row>
    <row r="10" spans="1:10" ht="48" x14ac:dyDescent="0.2">
      <c r="A10" s="2" t="s">
        <v>58</v>
      </c>
      <c r="B10" s="3" t="s">
        <v>30</v>
      </c>
      <c r="C10" s="4" t="s">
        <v>59</v>
      </c>
      <c r="D10" s="3" t="s">
        <v>60</v>
      </c>
      <c r="E10" s="151">
        <v>20000000</v>
      </c>
      <c r="F10" s="29" t="s">
        <v>14</v>
      </c>
      <c r="G10" s="6">
        <v>60</v>
      </c>
      <c r="H10" s="7" t="s">
        <v>61</v>
      </c>
      <c r="I10" s="7">
        <v>3007051036</v>
      </c>
      <c r="J10" s="8" t="s">
        <v>62</v>
      </c>
    </row>
    <row r="11" spans="1:10" ht="48" x14ac:dyDescent="0.2">
      <c r="A11" s="2" t="s">
        <v>63</v>
      </c>
      <c r="B11" s="3" t="s">
        <v>64</v>
      </c>
      <c r="C11" s="4" t="s">
        <v>65</v>
      </c>
      <c r="D11" s="3" t="s">
        <v>66</v>
      </c>
      <c r="E11" s="151">
        <v>12517792</v>
      </c>
      <c r="F11" s="29" t="s">
        <v>14</v>
      </c>
      <c r="G11" s="6">
        <v>13</v>
      </c>
      <c r="H11" s="7" t="s">
        <v>67</v>
      </c>
      <c r="I11" s="7">
        <v>3002627270</v>
      </c>
      <c r="J11" s="8" t="s">
        <v>68</v>
      </c>
    </row>
    <row r="12" spans="1:10" ht="48" x14ac:dyDescent="0.2">
      <c r="A12" s="2" t="s">
        <v>69</v>
      </c>
      <c r="B12" s="3" t="s">
        <v>11</v>
      </c>
      <c r="C12" s="4" t="s">
        <v>70</v>
      </c>
      <c r="D12" s="3" t="s">
        <v>71</v>
      </c>
      <c r="E12" s="151">
        <f>51645000+22050000</f>
        <v>73695000</v>
      </c>
      <c r="F12" s="7" t="s">
        <v>44</v>
      </c>
      <c r="G12" s="6">
        <v>29</v>
      </c>
      <c r="H12" s="7" t="s">
        <v>72</v>
      </c>
      <c r="I12" s="6">
        <v>3002497701</v>
      </c>
      <c r="J12" s="8" t="s">
        <v>73</v>
      </c>
    </row>
    <row r="13" spans="1:10" ht="36" x14ac:dyDescent="0.2">
      <c r="A13" s="2" t="s">
        <v>74</v>
      </c>
      <c r="B13" s="3" t="s">
        <v>75</v>
      </c>
      <c r="C13" s="4" t="s">
        <v>76</v>
      </c>
      <c r="D13" s="3" t="s">
        <v>77</v>
      </c>
      <c r="E13" s="151">
        <v>46584990</v>
      </c>
      <c r="F13" s="7" t="s">
        <v>78</v>
      </c>
      <c r="G13" s="6">
        <v>64</v>
      </c>
      <c r="H13" s="7" t="s">
        <v>79</v>
      </c>
      <c r="I13" s="6">
        <v>3002359101</v>
      </c>
      <c r="J13" s="8" t="s">
        <v>80</v>
      </c>
    </row>
    <row r="14" spans="1:10" ht="48" x14ac:dyDescent="0.2">
      <c r="A14" s="2" t="s">
        <v>81</v>
      </c>
      <c r="B14" s="3" t="s">
        <v>82</v>
      </c>
      <c r="C14" s="4" t="s">
        <v>83</v>
      </c>
      <c r="D14" s="3" t="s">
        <v>84</v>
      </c>
      <c r="E14" s="151">
        <v>57000000</v>
      </c>
      <c r="F14" s="29" t="s">
        <v>33</v>
      </c>
      <c r="G14" s="6">
        <v>150</v>
      </c>
      <c r="H14" s="7" t="s">
        <v>85</v>
      </c>
      <c r="I14" s="7">
        <v>3007045359</v>
      </c>
      <c r="J14" s="8" t="s">
        <v>86</v>
      </c>
    </row>
    <row r="15" spans="1:10" ht="72" x14ac:dyDescent="0.2">
      <c r="A15" s="2" t="s">
        <v>87</v>
      </c>
      <c r="B15" s="3" t="s">
        <v>11</v>
      </c>
      <c r="C15" s="4" t="s">
        <v>88</v>
      </c>
      <c r="D15" s="3" t="s">
        <v>89</v>
      </c>
      <c r="E15" s="151">
        <v>75000000</v>
      </c>
      <c r="F15" s="7" t="s">
        <v>44</v>
      </c>
      <c r="G15" s="6">
        <v>1300</v>
      </c>
      <c r="H15" s="7" t="s">
        <v>90</v>
      </c>
      <c r="I15" s="6">
        <v>3002061346</v>
      </c>
      <c r="J15" s="8" t="s">
        <v>91</v>
      </c>
    </row>
    <row r="16" spans="1:10" ht="60" x14ac:dyDescent="0.2">
      <c r="A16" s="2" t="s">
        <v>92</v>
      </c>
      <c r="B16" s="3" t="s">
        <v>75</v>
      </c>
      <c r="C16" s="4" t="s">
        <v>93</v>
      </c>
      <c r="D16" s="3" t="s">
        <v>94</v>
      </c>
      <c r="E16" s="151">
        <f>15000000+9000000</f>
        <v>24000000</v>
      </c>
      <c r="F16" s="29" t="s">
        <v>14</v>
      </c>
      <c r="G16" s="6">
        <v>95</v>
      </c>
      <c r="H16" s="7" t="s">
        <v>95</v>
      </c>
      <c r="I16" s="7">
        <v>3007056295</v>
      </c>
      <c r="J16" s="8" t="s">
        <v>96</v>
      </c>
    </row>
    <row r="17" spans="1:10" ht="36" x14ac:dyDescent="0.2">
      <c r="A17" s="2" t="s">
        <v>97</v>
      </c>
      <c r="B17" s="3" t="s">
        <v>30</v>
      </c>
      <c r="C17" s="4" t="s">
        <v>98</v>
      </c>
      <c r="D17" s="3" t="s">
        <v>99</v>
      </c>
      <c r="E17" s="151">
        <v>18000000</v>
      </c>
      <c r="F17" s="29" t="s">
        <v>33</v>
      </c>
      <c r="G17" s="6">
        <v>370</v>
      </c>
      <c r="H17" s="7" t="s">
        <v>100</v>
      </c>
      <c r="I17" s="7">
        <v>3007061215</v>
      </c>
      <c r="J17" s="8" t="s">
        <v>101</v>
      </c>
    </row>
    <row r="18" spans="1:10" ht="60" x14ac:dyDescent="0.2">
      <c r="A18" s="2" t="s">
        <v>102</v>
      </c>
      <c r="B18" s="3" t="s">
        <v>24</v>
      </c>
      <c r="C18" s="4" t="s">
        <v>103</v>
      </c>
      <c r="D18" s="3" t="s">
        <v>104</v>
      </c>
      <c r="E18" s="151">
        <v>30000272.640000001</v>
      </c>
      <c r="F18" s="29" t="s">
        <v>33</v>
      </c>
      <c r="G18" s="6">
        <v>125</v>
      </c>
      <c r="H18" s="7" t="s">
        <v>105</v>
      </c>
      <c r="I18" s="7">
        <v>3007045369</v>
      </c>
      <c r="J18" s="8" t="s">
        <v>106</v>
      </c>
    </row>
    <row r="19" spans="1:10" ht="72" x14ac:dyDescent="0.2">
      <c r="A19" s="2" t="s">
        <v>107</v>
      </c>
      <c r="B19" s="3" t="s">
        <v>75</v>
      </c>
      <c r="C19" s="4" t="s">
        <v>108</v>
      </c>
      <c r="D19" s="3" t="s">
        <v>109</v>
      </c>
      <c r="E19" s="151">
        <f>9903925.5+9000000</f>
        <v>18903925.5</v>
      </c>
      <c r="F19" s="29" t="s">
        <v>14</v>
      </c>
      <c r="G19" s="6">
        <v>38</v>
      </c>
      <c r="H19" s="7" t="s">
        <v>110</v>
      </c>
      <c r="I19" s="7">
        <v>3007315194</v>
      </c>
      <c r="J19" s="8" t="s">
        <v>111</v>
      </c>
    </row>
    <row r="20" spans="1:10" ht="36" x14ac:dyDescent="0.2">
      <c r="A20" s="2" t="s">
        <v>112</v>
      </c>
      <c r="B20" s="3" t="s">
        <v>113</v>
      </c>
      <c r="C20" s="4" t="s">
        <v>114</v>
      </c>
      <c r="D20" s="3" t="s">
        <v>115</v>
      </c>
      <c r="E20" s="151">
        <v>90000000</v>
      </c>
      <c r="F20" s="7" t="s">
        <v>20</v>
      </c>
      <c r="G20" s="19" t="s">
        <v>162</v>
      </c>
      <c r="H20" s="7"/>
      <c r="I20" s="6">
        <v>3002498950</v>
      </c>
      <c r="J20" s="8" t="s">
        <v>116</v>
      </c>
    </row>
    <row r="21" spans="1:10" ht="48" x14ac:dyDescent="0.2">
      <c r="A21" s="2" t="s">
        <v>117</v>
      </c>
      <c r="B21" s="3" t="s">
        <v>48</v>
      </c>
      <c r="C21" s="4" t="s">
        <v>118</v>
      </c>
      <c r="D21" s="3" t="s">
        <v>119</v>
      </c>
      <c r="E21" s="151">
        <v>20000000</v>
      </c>
      <c r="F21" s="29" t="s">
        <v>33</v>
      </c>
      <c r="G21" s="19">
        <v>70</v>
      </c>
      <c r="H21" s="7" t="s">
        <v>120</v>
      </c>
      <c r="I21" s="7">
        <v>3007056126</v>
      </c>
      <c r="J21" s="8" t="s">
        <v>121</v>
      </c>
    </row>
    <row r="22" spans="1:10" ht="48" x14ac:dyDescent="0.2">
      <c r="A22" s="2" t="s">
        <v>122</v>
      </c>
      <c r="B22" s="3" t="s">
        <v>48</v>
      </c>
      <c r="C22" s="4" t="s">
        <v>123</v>
      </c>
      <c r="D22" s="3" t="s">
        <v>124</v>
      </c>
      <c r="E22" s="151">
        <f>20000000+10000000</f>
        <v>30000000</v>
      </c>
      <c r="F22" s="29" t="s">
        <v>14</v>
      </c>
      <c r="G22" s="19">
        <v>28</v>
      </c>
      <c r="H22" s="7" t="s">
        <v>56</v>
      </c>
      <c r="I22" s="6">
        <v>3002216419</v>
      </c>
      <c r="J22" s="8" t="s">
        <v>125</v>
      </c>
    </row>
    <row r="23" spans="1:10" ht="48" x14ac:dyDescent="0.2">
      <c r="A23" s="2" t="s">
        <v>126</v>
      </c>
      <c r="B23" s="3" t="s">
        <v>127</v>
      </c>
      <c r="C23" s="4" t="s">
        <v>128</v>
      </c>
      <c r="D23" s="3" t="s">
        <v>129</v>
      </c>
      <c r="E23" s="151">
        <f>28993292+9500000</f>
        <v>38493292</v>
      </c>
      <c r="F23" s="29" t="s">
        <v>14</v>
      </c>
      <c r="G23" s="19" t="s">
        <v>162</v>
      </c>
      <c r="H23" s="7" t="s">
        <v>130</v>
      </c>
      <c r="I23" s="6">
        <v>3002411544</v>
      </c>
      <c r="J23" s="8" t="s">
        <v>131</v>
      </c>
    </row>
    <row r="24" spans="1:10" ht="60" x14ac:dyDescent="0.2">
      <c r="A24" s="2" t="s">
        <v>132</v>
      </c>
      <c r="B24" s="3" t="s">
        <v>127</v>
      </c>
      <c r="C24" s="4" t="s">
        <v>133</v>
      </c>
      <c r="D24" s="3" t="s">
        <v>134</v>
      </c>
      <c r="E24" s="151">
        <f>20000000+9500000+1127174.63+0.1</f>
        <v>30627174.73</v>
      </c>
      <c r="F24" s="29" t="s">
        <v>14</v>
      </c>
      <c r="G24" s="19">
        <v>290</v>
      </c>
      <c r="H24" s="7" t="s">
        <v>135</v>
      </c>
      <c r="I24" s="6">
        <v>3002126716</v>
      </c>
      <c r="J24" s="8" t="s">
        <v>136</v>
      </c>
    </row>
    <row r="25" spans="1:10" ht="48" x14ac:dyDescent="0.2">
      <c r="A25" s="2" t="s">
        <v>137</v>
      </c>
      <c r="B25" s="3" t="s">
        <v>138</v>
      </c>
      <c r="C25" s="4" t="s">
        <v>139</v>
      </c>
      <c r="D25" s="3" t="s">
        <v>140</v>
      </c>
      <c r="E25" s="151">
        <f>25000000+9500000+1127174.63</f>
        <v>35627174.630000003</v>
      </c>
      <c r="F25" s="29" t="s">
        <v>14</v>
      </c>
      <c r="G25" s="19">
        <v>330</v>
      </c>
      <c r="H25" s="7" t="s">
        <v>141</v>
      </c>
      <c r="I25" s="6">
        <v>3002127213</v>
      </c>
      <c r="J25" s="8" t="s">
        <v>142</v>
      </c>
    </row>
    <row r="26" spans="1:10" ht="36" x14ac:dyDescent="0.2">
      <c r="A26" s="2" t="s">
        <v>143</v>
      </c>
      <c r="B26" s="3" t="s">
        <v>127</v>
      </c>
      <c r="C26" s="4" t="s">
        <v>144</v>
      </c>
      <c r="D26" s="3" t="s">
        <v>145</v>
      </c>
      <c r="E26" s="151">
        <v>30000000</v>
      </c>
      <c r="F26" s="7" t="s">
        <v>44</v>
      </c>
      <c r="G26" s="19">
        <v>16</v>
      </c>
      <c r="H26" s="7" t="s">
        <v>146</v>
      </c>
      <c r="I26" s="6">
        <v>3002084148</v>
      </c>
      <c r="J26" s="8" t="s">
        <v>147</v>
      </c>
    </row>
    <row r="27" spans="1:10" ht="48" x14ac:dyDescent="0.2">
      <c r="A27" s="2" t="s">
        <v>148</v>
      </c>
      <c r="B27" s="3" t="s">
        <v>75</v>
      </c>
      <c r="C27" s="10" t="s">
        <v>149</v>
      </c>
      <c r="D27" s="3" t="s">
        <v>150</v>
      </c>
      <c r="E27" s="151">
        <v>30000000</v>
      </c>
      <c r="F27" s="29" t="s">
        <v>14</v>
      </c>
      <c r="G27" s="19" t="s">
        <v>162</v>
      </c>
      <c r="H27" s="7"/>
      <c r="I27" s="6">
        <v>3007200369</v>
      </c>
      <c r="J27" s="8" t="s">
        <v>151</v>
      </c>
    </row>
    <row r="28" spans="1:10" ht="72" x14ac:dyDescent="0.2">
      <c r="A28" s="2" t="s">
        <v>152</v>
      </c>
      <c r="B28" s="3" t="s">
        <v>138</v>
      </c>
      <c r="C28" s="10" t="s">
        <v>153</v>
      </c>
      <c r="D28" s="145" t="s">
        <v>154</v>
      </c>
      <c r="E28" s="151">
        <v>28000000</v>
      </c>
      <c r="F28" s="7" t="s">
        <v>20</v>
      </c>
      <c r="G28" s="19">
        <v>2386</v>
      </c>
      <c r="H28" s="7" t="s">
        <v>155</v>
      </c>
      <c r="I28" s="6">
        <v>3004045099</v>
      </c>
      <c r="J28" s="8" t="s">
        <v>156</v>
      </c>
    </row>
    <row r="29" spans="1:10" ht="48" x14ac:dyDescent="0.2">
      <c r="A29" s="11" t="s">
        <v>157</v>
      </c>
      <c r="B29" s="12" t="s">
        <v>75</v>
      </c>
      <c r="C29" s="13" t="s">
        <v>158</v>
      </c>
      <c r="D29" s="12" t="s">
        <v>159</v>
      </c>
      <c r="E29" s="151">
        <v>40746529</v>
      </c>
      <c r="F29" s="128" t="s">
        <v>14</v>
      </c>
      <c r="G29" s="20">
        <v>60</v>
      </c>
      <c r="H29" s="15" t="s">
        <v>160</v>
      </c>
      <c r="I29" s="14">
        <v>3002533081</v>
      </c>
      <c r="J29" s="16" t="s">
        <v>161</v>
      </c>
    </row>
    <row r="30" spans="1:10" x14ac:dyDescent="0.2">
      <c r="A30" s="69"/>
      <c r="B30" s="68"/>
      <c r="C30" s="68"/>
      <c r="D30" s="68"/>
      <c r="E30" s="70">
        <f>SUBTOTAL(109,Tabla1[Monto])</f>
        <v>937746529</v>
      </c>
      <c r="F30" s="71"/>
      <c r="G30" s="75">
        <f>SUBTOTAL(109,Tabla1[Beneficiarios])</f>
        <v>5908</v>
      </c>
      <c r="H30" s="72"/>
      <c r="I30" s="73"/>
      <c r="J30" s="74"/>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937C-27B7-4EF9-9441-ABE09900CB52}">
  <dimension ref="A1:J24"/>
  <sheetViews>
    <sheetView zoomScale="90" zoomScaleNormal="90" workbookViewId="0">
      <pane ySplit="1" topLeftCell="A2" activePane="bottomLeft" state="frozen"/>
      <selection pane="bottomLeft" activeCell="G29" sqref="G28:G29"/>
    </sheetView>
  </sheetViews>
  <sheetFormatPr baseColWidth="10" defaultRowHeight="15" x14ac:dyDescent="0.25"/>
  <cols>
    <col min="3" max="3" width="23.140625" customWidth="1"/>
    <col min="4" max="4" width="44.5703125" customWidth="1"/>
    <col min="5" max="5" width="13" bestFit="1" customWidth="1"/>
    <col min="6" max="6" width="20.85546875" customWidth="1"/>
    <col min="7" max="7" width="14.7109375" bestFit="1" customWidth="1"/>
    <col min="8" max="8" width="14" bestFit="1" customWidth="1"/>
    <col min="9" max="9" width="16" bestFit="1" customWidth="1"/>
    <col min="10" max="10" width="59" customWidth="1"/>
  </cols>
  <sheetData>
    <row r="1" spans="1:10" ht="16.5" thickTop="1" thickBot="1" x14ac:dyDescent="0.3">
      <c r="A1" s="1" t="s">
        <v>0</v>
      </c>
      <c r="B1" s="1" t="s">
        <v>1</v>
      </c>
      <c r="C1" s="1" t="s">
        <v>2</v>
      </c>
      <c r="D1" s="1" t="s">
        <v>3</v>
      </c>
      <c r="E1" s="1" t="s">
        <v>4</v>
      </c>
      <c r="F1" s="1" t="s">
        <v>5</v>
      </c>
      <c r="G1" s="1" t="s">
        <v>6</v>
      </c>
      <c r="H1" s="1" t="s">
        <v>163</v>
      </c>
      <c r="I1" s="1" t="s">
        <v>8</v>
      </c>
      <c r="J1" s="1" t="s">
        <v>9</v>
      </c>
    </row>
    <row r="2" spans="1:10" ht="36.75" thickTop="1" x14ac:dyDescent="0.25">
      <c r="A2" s="21" t="s">
        <v>164</v>
      </c>
      <c r="B2" s="29" t="s">
        <v>165</v>
      </c>
      <c r="C2" s="87" t="s">
        <v>166</v>
      </c>
      <c r="D2" s="23" t="s">
        <v>167</v>
      </c>
      <c r="E2" s="149">
        <v>145000000</v>
      </c>
      <c r="F2" s="122" t="s">
        <v>33</v>
      </c>
      <c r="G2" s="42">
        <v>117</v>
      </c>
      <c r="H2" s="29" t="s">
        <v>168</v>
      </c>
      <c r="I2" s="28">
        <v>3014042095</v>
      </c>
      <c r="J2" s="43" t="s">
        <v>169</v>
      </c>
    </row>
    <row r="3" spans="1:10" ht="36" x14ac:dyDescent="0.25">
      <c r="A3" s="21" t="s">
        <v>170</v>
      </c>
      <c r="B3" s="29" t="s">
        <v>165</v>
      </c>
      <c r="C3" s="87" t="s">
        <v>171</v>
      </c>
      <c r="D3" s="23" t="s">
        <v>172</v>
      </c>
      <c r="E3" s="149">
        <v>150000000</v>
      </c>
      <c r="F3" s="122" t="s">
        <v>33</v>
      </c>
      <c r="G3" s="42">
        <v>45</v>
      </c>
      <c r="H3" s="29" t="s">
        <v>173</v>
      </c>
      <c r="I3" s="28">
        <v>3007045147</v>
      </c>
      <c r="J3" s="43" t="s">
        <v>174</v>
      </c>
    </row>
    <row r="4" spans="1:10" ht="48" x14ac:dyDescent="0.25">
      <c r="A4" s="21" t="s">
        <v>175</v>
      </c>
      <c r="B4" s="29" t="s">
        <v>165</v>
      </c>
      <c r="C4" s="87" t="s">
        <v>176</v>
      </c>
      <c r="D4" s="23" t="s">
        <v>177</v>
      </c>
      <c r="E4" s="149">
        <v>67171549</v>
      </c>
      <c r="F4" s="122" t="s">
        <v>14</v>
      </c>
      <c r="G4" s="42">
        <v>45</v>
      </c>
      <c r="H4" s="29" t="s">
        <v>178</v>
      </c>
      <c r="I4" s="29">
        <v>3004045283</v>
      </c>
      <c r="J4" s="43" t="s">
        <v>179</v>
      </c>
    </row>
    <row r="5" spans="1:10" ht="48" x14ac:dyDescent="0.25">
      <c r="A5" s="21" t="s">
        <v>180</v>
      </c>
      <c r="B5" s="29" t="s">
        <v>165</v>
      </c>
      <c r="C5" s="87" t="s">
        <v>181</v>
      </c>
      <c r="D5" s="23" t="s">
        <v>182</v>
      </c>
      <c r="E5" s="149">
        <v>47026229</v>
      </c>
      <c r="F5" s="122" t="s">
        <v>14</v>
      </c>
      <c r="G5" s="42">
        <v>24</v>
      </c>
      <c r="H5" s="29" t="s">
        <v>183</v>
      </c>
      <c r="I5" s="28">
        <v>3002270262</v>
      </c>
      <c r="J5" s="43" t="s">
        <v>184</v>
      </c>
    </row>
    <row r="6" spans="1:10" ht="48" x14ac:dyDescent="0.25">
      <c r="A6" s="21" t="s">
        <v>185</v>
      </c>
      <c r="B6" s="29" t="s">
        <v>186</v>
      </c>
      <c r="C6" s="87" t="s">
        <v>187</v>
      </c>
      <c r="D6" s="23" t="s">
        <v>188</v>
      </c>
      <c r="E6" s="149">
        <v>30000000</v>
      </c>
      <c r="F6" s="122" t="s">
        <v>14</v>
      </c>
      <c r="G6" s="42">
        <v>347</v>
      </c>
      <c r="H6" s="29" t="s">
        <v>189</v>
      </c>
      <c r="I6" s="29">
        <v>3004350715</v>
      </c>
      <c r="J6" s="43" t="s">
        <v>190</v>
      </c>
    </row>
    <row r="7" spans="1:10" ht="48" x14ac:dyDescent="0.25">
      <c r="A7" s="21" t="s">
        <v>191</v>
      </c>
      <c r="B7" s="29" t="s">
        <v>186</v>
      </c>
      <c r="C7" s="87" t="s">
        <v>192</v>
      </c>
      <c r="D7" s="23" t="s">
        <v>193</v>
      </c>
      <c r="E7" s="149">
        <v>30000000</v>
      </c>
      <c r="F7" s="122" t="s">
        <v>14</v>
      </c>
      <c r="G7" s="42">
        <v>598</v>
      </c>
      <c r="H7" s="29" t="s">
        <v>194</v>
      </c>
      <c r="I7" s="29">
        <v>3004051177</v>
      </c>
      <c r="J7" s="43" t="s">
        <v>195</v>
      </c>
    </row>
    <row r="8" spans="1:10" ht="36" x14ac:dyDescent="0.25">
      <c r="A8" s="21" t="s">
        <v>196</v>
      </c>
      <c r="B8" s="29" t="s">
        <v>186</v>
      </c>
      <c r="C8" s="87" t="s">
        <v>197</v>
      </c>
      <c r="D8" s="23" t="s">
        <v>198</v>
      </c>
      <c r="E8" s="149">
        <v>10000000</v>
      </c>
      <c r="F8" s="122" t="s">
        <v>78</v>
      </c>
      <c r="G8" s="42">
        <v>28</v>
      </c>
      <c r="H8" s="29" t="s">
        <v>199</v>
      </c>
      <c r="I8" s="29">
        <v>3002163786</v>
      </c>
      <c r="J8" s="43" t="s">
        <v>200</v>
      </c>
    </row>
    <row r="9" spans="1:10" ht="48" x14ac:dyDescent="0.25">
      <c r="A9" s="28" t="s">
        <v>201</v>
      </c>
      <c r="B9" s="29" t="s">
        <v>202</v>
      </c>
      <c r="C9" s="87" t="s">
        <v>203</v>
      </c>
      <c r="D9" s="23" t="s">
        <v>204</v>
      </c>
      <c r="E9" s="149">
        <v>36000000</v>
      </c>
      <c r="F9" s="122" t="s">
        <v>14</v>
      </c>
      <c r="G9" s="42">
        <v>27</v>
      </c>
      <c r="H9" s="29" t="s">
        <v>205</v>
      </c>
      <c r="I9" s="29">
        <v>3002186250</v>
      </c>
      <c r="J9" s="43" t="s">
        <v>206</v>
      </c>
    </row>
    <row r="10" spans="1:10" ht="72" x14ac:dyDescent="0.25">
      <c r="A10" s="28" t="s">
        <v>207</v>
      </c>
      <c r="B10" s="29" t="s">
        <v>202</v>
      </c>
      <c r="C10" s="87" t="s">
        <v>208</v>
      </c>
      <c r="D10" s="23" t="s">
        <v>209</v>
      </c>
      <c r="E10" s="149">
        <v>25475000</v>
      </c>
      <c r="F10" s="26" t="s">
        <v>210</v>
      </c>
      <c r="G10" s="42">
        <v>9</v>
      </c>
      <c r="H10" s="29" t="s">
        <v>211</v>
      </c>
      <c r="I10" s="28">
        <v>3002654562</v>
      </c>
      <c r="J10" s="43" t="s">
        <v>212</v>
      </c>
    </row>
    <row r="11" spans="1:10" ht="72" x14ac:dyDescent="0.25">
      <c r="A11" s="28" t="s">
        <v>213</v>
      </c>
      <c r="B11" s="29" t="s">
        <v>202</v>
      </c>
      <c r="C11" s="87" t="s">
        <v>214</v>
      </c>
      <c r="D11" s="23" t="s">
        <v>215</v>
      </c>
      <c r="E11" s="149">
        <v>52000000</v>
      </c>
      <c r="F11" s="122" t="s">
        <v>14</v>
      </c>
      <c r="G11" s="42">
        <v>150</v>
      </c>
      <c r="H11" s="29" t="s">
        <v>216</v>
      </c>
      <c r="I11" s="29">
        <v>3004056292</v>
      </c>
      <c r="J11" s="43" t="s">
        <v>217</v>
      </c>
    </row>
    <row r="12" spans="1:10" ht="48" x14ac:dyDescent="0.25">
      <c r="A12" s="28" t="s">
        <v>218</v>
      </c>
      <c r="B12" s="29" t="s">
        <v>202</v>
      </c>
      <c r="C12" s="87" t="s">
        <v>219</v>
      </c>
      <c r="D12" s="23" t="s">
        <v>220</v>
      </c>
      <c r="E12" s="149">
        <v>30000000</v>
      </c>
      <c r="F12" s="122" t="s">
        <v>14</v>
      </c>
      <c r="G12" s="42">
        <v>20</v>
      </c>
      <c r="H12" s="29" t="s">
        <v>221</v>
      </c>
      <c r="I12" s="29">
        <v>3002571291</v>
      </c>
      <c r="J12" s="43" t="s">
        <v>222</v>
      </c>
    </row>
    <row r="13" spans="1:10" ht="60" x14ac:dyDescent="0.25">
      <c r="A13" s="28" t="s">
        <v>223</v>
      </c>
      <c r="B13" s="29" t="s">
        <v>202</v>
      </c>
      <c r="C13" s="87" t="s">
        <v>224</v>
      </c>
      <c r="D13" s="23" t="s">
        <v>225</v>
      </c>
      <c r="E13" s="149">
        <v>32542870</v>
      </c>
      <c r="F13" s="122" t="s">
        <v>78</v>
      </c>
      <c r="G13" s="42">
        <v>51</v>
      </c>
      <c r="H13" s="29" t="s">
        <v>226</v>
      </c>
      <c r="I13" s="28">
        <v>3002324201</v>
      </c>
      <c r="J13" s="43" t="s">
        <v>227</v>
      </c>
    </row>
    <row r="14" spans="1:10" ht="96" x14ac:dyDescent="0.25">
      <c r="A14" s="21" t="s">
        <v>228</v>
      </c>
      <c r="B14" s="29" t="s">
        <v>229</v>
      </c>
      <c r="C14" s="87" t="s">
        <v>230</v>
      </c>
      <c r="D14" s="23" t="s">
        <v>231</v>
      </c>
      <c r="E14" s="149">
        <v>150000000</v>
      </c>
      <c r="F14" s="122" t="s">
        <v>14</v>
      </c>
      <c r="G14" s="42">
        <v>160</v>
      </c>
      <c r="H14" s="34" t="s">
        <v>162</v>
      </c>
      <c r="I14" s="28">
        <v>3006324743</v>
      </c>
      <c r="J14" s="43" t="s">
        <v>232</v>
      </c>
    </row>
    <row r="15" spans="1:10" ht="60" x14ac:dyDescent="0.25">
      <c r="A15" s="21" t="s">
        <v>233</v>
      </c>
      <c r="B15" s="29" t="s">
        <v>234</v>
      </c>
      <c r="C15" s="87" t="s">
        <v>235</v>
      </c>
      <c r="D15" s="23" t="s">
        <v>236</v>
      </c>
      <c r="E15" s="149">
        <v>52100000</v>
      </c>
      <c r="F15" s="27" t="s">
        <v>78</v>
      </c>
      <c r="G15" s="42">
        <v>38</v>
      </c>
      <c r="H15" s="29" t="s">
        <v>237</v>
      </c>
      <c r="I15" s="28">
        <v>3002534950</v>
      </c>
      <c r="J15" s="152" t="s">
        <v>162</v>
      </c>
    </row>
    <row r="16" spans="1:10" ht="48" x14ac:dyDescent="0.25">
      <c r="A16" s="28" t="s">
        <v>238</v>
      </c>
      <c r="B16" s="29" t="s">
        <v>239</v>
      </c>
      <c r="C16" s="87" t="s">
        <v>240</v>
      </c>
      <c r="D16" s="23" t="s">
        <v>241</v>
      </c>
      <c r="E16" s="149">
        <v>53603786</v>
      </c>
      <c r="F16" s="27" t="s">
        <v>78</v>
      </c>
      <c r="G16" s="42">
        <v>160</v>
      </c>
      <c r="H16" s="29" t="s">
        <v>242</v>
      </c>
      <c r="I16" s="29">
        <v>3004084499</v>
      </c>
      <c r="J16" s="43" t="s">
        <v>243</v>
      </c>
    </row>
    <row r="17" spans="1:10" ht="60" x14ac:dyDescent="0.25">
      <c r="A17" s="28" t="s">
        <v>244</v>
      </c>
      <c r="B17" s="29" t="s">
        <v>239</v>
      </c>
      <c r="C17" s="87" t="s">
        <v>245</v>
      </c>
      <c r="D17" s="23" t="s">
        <v>246</v>
      </c>
      <c r="E17" s="149">
        <v>35000000</v>
      </c>
      <c r="F17" s="122" t="s">
        <v>14</v>
      </c>
      <c r="G17" s="42">
        <v>82</v>
      </c>
      <c r="H17" s="29" t="s">
        <v>247</v>
      </c>
      <c r="I17" s="29">
        <v>3007056010</v>
      </c>
      <c r="J17" s="43" t="s">
        <v>248</v>
      </c>
    </row>
    <row r="18" spans="1:10" ht="36" x14ac:dyDescent="0.25">
      <c r="A18" s="28" t="s">
        <v>249</v>
      </c>
      <c r="B18" s="29" t="s">
        <v>239</v>
      </c>
      <c r="C18" s="30" t="s">
        <v>250</v>
      </c>
      <c r="D18" s="23" t="s">
        <v>251</v>
      </c>
      <c r="E18" s="149">
        <v>2952431</v>
      </c>
      <c r="F18" s="122" t="s">
        <v>210</v>
      </c>
      <c r="G18" s="153" t="s">
        <v>162</v>
      </c>
      <c r="H18" s="29" t="s">
        <v>247</v>
      </c>
      <c r="I18" s="29">
        <v>3002500229</v>
      </c>
      <c r="J18" s="43" t="s">
        <v>252</v>
      </c>
    </row>
    <row r="19" spans="1:10" ht="72" x14ac:dyDescent="0.25">
      <c r="A19" s="31" t="s">
        <v>253</v>
      </c>
      <c r="B19" s="29" t="s">
        <v>138</v>
      </c>
      <c r="C19" s="87" t="s">
        <v>254</v>
      </c>
      <c r="D19" s="23" t="s">
        <v>255</v>
      </c>
      <c r="E19" s="149">
        <v>68187548</v>
      </c>
      <c r="F19" s="122" t="s">
        <v>14</v>
      </c>
      <c r="G19" s="42">
        <v>12</v>
      </c>
      <c r="H19" s="29" t="s">
        <v>256</v>
      </c>
      <c r="I19" s="29">
        <v>3002409151</v>
      </c>
      <c r="J19" s="43" t="s">
        <v>257</v>
      </c>
    </row>
    <row r="20" spans="1:10" ht="72" x14ac:dyDescent="0.25">
      <c r="A20" s="31" t="s">
        <v>258</v>
      </c>
      <c r="B20" s="29" t="s">
        <v>127</v>
      </c>
      <c r="C20" s="87" t="s">
        <v>259</v>
      </c>
      <c r="D20" s="23" t="s">
        <v>260</v>
      </c>
      <c r="E20" s="149">
        <v>55665195</v>
      </c>
      <c r="F20" s="122" t="s">
        <v>14</v>
      </c>
      <c r="G20" s="42">
        <v>90</v>
      </c>
      <c r="H20" s="29" t="s">
        <v>162</v>
      </c>
      <c r="I20" s="29">
        <v>3002174188</v>
      </c>
      <c r="J20" s="43" t="s">
        <v>261</v>
      </c>
    </row>
    <row r="21" spans="1:10" ht="72" x14ac:dyDescent="0.25">
      <c r="A21" s="28" t="s">
        <v>262</v>
      </c>
      <c r="B21" s="29" t="s">
        <v>263</v>
      </c>
      <c r="C21" s="87" t="s">
        <v>264</v>
      </c>
      <c r="D21" s="23" t="s">
        <v>265</v>
      </c>
      <c r="E21" s="149">
        <v>55877145</v>
      </c>
      <c r="F21" s="27" t="s">
        <v>44</v>
      </c>
      <c r="G21" s="42">
        <v>120</v>
      </c>
      <c r="H21" s="29" t="s">
        <v>266</v>
      </c>
      <c r="I21" s="28">
        <v>3002075757</v>
      </c>
      <c r="J21" s="43" t="s">
        <v>267</v>
      </c>
    </row>
    <row r="22" spans="1:10" ht="60" x14ac:dyDescent="0.25">
      <c r="A22" s="28" t="s">
        <v>268</v>
      </c>
      <c r="B22" s="29" t="s">
        <v>263</v>
      </c>
      <c r="C22" s="87" t="s">
        <v>269</v>
      </c>
      <c r="D22" s="23" t="s">
        <v>270</v>
      </c>
      <c r="E22" s="149">
        <v>103000000</v>
      </c>
      <c r="F22" s="154" t="s">
        <v>44</v>
      </c>
      <c r="G22" s="42">
        <v>20</v>
      </c>
      <c r="H22" s="29" t="s">
        <v>271</v>
      </c>
      <c r="I22" s="29">
        <v>3006115123</v>
      </c>
      <c r="J22" s="43" t="s">
        <v>272</v>
      </c>
    </row>
    <row r="23" spans="1:10" ht="72" x14ac:dyDescent="0.25">
      <c r="A23" s="140" t="s">
        <v>273</v>
      </c>
      <c r="B23" s="128" t="s">
        <v>274</v>
      </c>
      <c r="C23" s="88" t="s">
        <v>275</v>
      </c>
      <c r="D23" s="32" t="s">
        <v>276</v>
      </c>
      <c r="E23" s="148">
        <v>39696012</v>
      </c>
      <c r="F23" s="127" t="s">
        <v>14</v>
      </c>
      <c r="G23" s="138">
        <v>90</v>
      </c>
      <c r="H23" s="128" t="s">
        <v>277</v>
      </c>
      <c r="I23" s="140">
        <v>3002071502</v>
      </c>
      <c r="J23" s="129" t="s">
        <v>278</v>
      </c>
    </row>
    <row r="24" spans="1:10" x14ac:dyDescent="0.25">
      <c r="A24" s="35"/>
      <c r="B24" s="36"/>
      <c r="C24" s="36"/>
      <c r="D24" s="36"/>
      <c r="E24" s="37">
        <f>SUM(E2:E23)</f>
        <v>1271297765</v>
      </c>
      <c r="F24" s="36"/>
      <c r="G24" s="38">
        <f>SUM(G2:G23)</f>
        <v>2233</v>
      </c>
      <c r="H24" s="39"/>
      <c r="I24" s="36"/>
      <c r="J24" s="40"/>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3939-6997-4856-9A93-8367816A9D26}">
  <dimension ref="A1:J34"/>
  <sheetViews>
    <sheetView zoomScale="90" zoomScaleNormal="90" workbookViewId="0">
      <pane ySplit="1" topLeftCell="A2" activePane="bottomLeft" state="frozen"/>
      <selection pane="bottomLeft" activeCell="C35" sqref="C35"/>
    </sheetView>
  </sheetViews>
  <sheetFormatPr baseColWidth="10" defaultRowHeight="15" x14ac:dyDescent="0.25"/>
  <cols>
    <col min="1" max="1" width="14" customWidth="1"/>
    <col min="2" max="2" width="17.85546875" customWidth="1"/>
    <col min="3" max="3" width="24.140625" customWidth="1"/>
    <col min="4" max="4" width="31.7109375" customWidth="1"/>
    <col min="5" max="5" width="13" bestFit="1" customWidth="1"/>
    <col min="6" max="6" width="21.85546875" customWidth="1"/>
    <col min="7" max="7" width="14.7109375" bestFit="1" customWidth="1"/>
    <col min="8" max="8" width="14" bestFit="1" customWidth="1"/>
    <col min="9" max="9" width="16" bestFit="1" customWidth="1"/>
    <col min="10" max="10" width="53.7109375" customWidth="1"/>
  </cols>
  <sheetData>
    <row r="1" spans="1:10" ht="16.5" thickTop="1" thickBot="1" x14ac:dyDescent="0.3">
      <c r="A1" s="1" t="s">
        <v>0</v>
      </c>
      <c r="B1" s="1" t="s">
        <v>1</v>
      </c>
      <c r="C1" s="1" t="s">
        <v>2</v>
      </c>
      <c r="D1" s="1" t="s">
        <v>3</v>
      </c>
      <c r="E1" s="1" t="s">
        <v>4</v>
      </c>
      <c r="F1" s="1" t="s">
        <v>5</v>
      </c>
      <c r="G1" s="1" t="s">
        <v>6</v>
      </c>
      <c r="H1" s="1" t="s">
        <v>163</v>
      </c>
      <c r="I1" s="1" t="s">
        <v>8</v>
      </c>
      <c r="J1" s="1" t="s">
        <v>9</v>
      </c>
    </row>
    <row r="2" spans="1:10" ht="84.75" thickTop="1" x14ac:dyDescent="0.25">
      <c r="A2" s="42" t="s">
        <v>279</v>
      </c>
      <c r="B2" s="29" t="s">
        <v>280</v>
      </c>
      <c r="C2" s="87" t="s">
        <v>281</v>
      </c>
      <c r="D2" s="29" t="s">
        <v>282</v>
      </c>
      <c r="E2" s="149">
        <v>35000000</v>
      </c>
      <c r="F2" s="29" t="s">
        <v>14</v>
      </c>
      <c r="G2" s="28">
        <v>290</v>
      </c>
      <c r="H2" s="29" t="s">
        <v>283</v>
      </c>
      <c r="I2" s="28">
        <v>3002287002</v>
      </c>
      <c r="J2" s="43" t="s">
        <v>284</v>
      </c>
    </row>
    <row r="3" spans="1:10" ht="48" x14ac:dyDescent="0.25">
      <c r="A3" s="42" t="s">
        <v>285</v>
      </c>
      <c r="B3" s="29" t="s">
        <v>280</v>
      </c>
      <c r="C3" s="87" t="s">
        <v>286</v>
      </c>
      <c r="D3" s="29" t="s">
        <v>287</v>
      </c>
      <c r="E3" s="149">
        <v>35000000</v>
      </c>
      <c r="F3" s="29" t="s">
        <v>14</v>
      </c>
      <c r="G3" s="28">
        <v>36</v>
      </c>
      <c r="H3" s="29" t="s">
        <v>288</v>
      </c>
      <c r="I3" s="28">
        <v>3002241515</v>
      </c>
      <c r="J3" s="43" t="s">
        <v>289</v>
      </c>
    </row>
    <row r="4" spans="1:10" ht="36" x14ac:dyDescent="0.25">
      <c r="A4" s="42" t="s">
        <v>290</v>
      </c>
      <c r="B4" s="29" t="s">
        <v>280</v>
      </c>
      <c r="C4" s="87" t="s">
        <v>291</v>
      </c>
      <c r="D4" s="29" t="s">
        <v>292</v>
      </c>
      <c r="E4" s="149">
        <v>9725000</v>
      </c>
      <c r="F4" s="41" t="s">
        <v>293</v>
      </c>
      <c r="G4" s="28">
        <v>21</v>
      </c>
      <c r="H4" s="29" t="s">
        <v>288</v>
      </c>
      <c r="I4" s="28">
        <v>3002663036</v>
      </c>
      <c r="J4" s="43" t="s">
        <v>294</v>
      </c>
    </row>
    <row r="5" spans="1:10" ht="72" x14ac:dyDescent="0.25">
      <c r="A5" s="42" t="s">
        <v>295</v>
      </c>
      <c r="B5" s="29" t="s">
        <v>280</v>
      </c>
      <c r="C5" s="87" t="s">
        <v>296</v>
      </c>
      <c r="D5" s="29" t="s">
        <v>297</v>
      </c>
      <c r="E5" s="149">
        <v>5762393</v>
      </c>
      <c r="F5" s="41" t="s">
        <v>44</v>
      </c>
      <c r="G5" s="28">
        <v>65</v>
      </c>
      <c r="H5" s="29" t="s">
        <v>298</v>
      </c>
      <c r="I5" s="28">
        <v>3002636967</v>
      </c>
      <c r="J5" s="43" t="s">
        <v>299</v>
      </c>
    </row>
    <row r="6" spans="1:10" ht="72" x14ac:dyDescent="0.25">
      <c r="A6" s="42" t="s">
        <v>300</v>
      </c>
      <c r="B6" s="29" t="s">
        <v>301</v>
      </c>
      <c r="C6" s="87" t="s">
        <v>302</v>
      </c>
      <c r="D6" s="29" t="s">
        <v>303</v>
      </c>
      <c r="E6" s="149">
        <f>56012607-205201.53</f>
        <v>55807405.469999999</v>
      </c>
      <c r="F6" s="41" t="s">
        <v>293</v>
      </c>
      <c r="G6" s="28">
        <v>166</v>
      </c>
      <c r="H6" s="29" t="s">
        <v>304</v>
      </c>
      <c r="I6" s="28">
        <v>3007051101</v>
      </c>
      <c r="J6" s="43" t="s">
        <v>305</v>
      </c>
    </row>
    <row r="7" spans="1:10" ht="48" x14ac:dyDescent="0.25">
      <c r="A7" s="42" t="s">
        <v>306</v>
      </c>
      <c r="B7" s="28" t="s">
        <v>263</v>
      </c>
      <c r="C7" s="87" t="s">
        <v>307</v>
      </c>
      <c r="D7" s="29" t="s">
        <v>308</v>
      </c>
      <c r="E7" s="149">
        <v>95000000</v>
      </c>
      <c r="F7" s="29" t="s">
        <v>14</v>
      </c>
      <c r="G7" s="28">
        <v>46</v>
      </c>
      <c r="H7" s="29" t="s">
        <v>309</v>
      </c>
      <c r="I7" s="28">
        <v>3004649391</v>
      </c>
      <c r="J7" s="43" t="s">
        <v>310</v>
      </c>
    </row>
    <row r="8" spans="1:10" ht="72" x14ac:dyDescent="0.25">
      <c r="A8" s="42" t="s">
        <v>311</v>
      </c>
      <c r="B8" s="28" t="s">
        <v>263</v>
      </c>
      <c r="C8" s="146" t="s">
        <v>312</v>
      </c>
      <c r="D8" s="29" t="s">
        <v>313</v>
      </c>
      <c r="E8" s="149">
        <v>69957770</v>
      </c>
      <c r="F8" s="29" t="s">
        <v>14</v>
      </c>
      <c r="G8" s="28">
        <v>60</v>
      </c>
      <c r="H8" s="29" t="s">
        <v>314</v>
      </c>
      <c r="I8" s="28">
        <v>3014042108</v>
      </c>
      <c r="J8" s="43" t="s">
        <v>315</v>
      </c>
    </row>
    <row r="9" spans="1:10" ht="48" x14ac:dyDescent="0.25">
      <c r="A9" s="42" t="s">
        <v>316</v>
      </c>
      <c r="B9" s="29" t="s">
        <v>317</v>
      </c>
      <c r="C9" s="87" t="s">
        <v>318</v>
      </c>
      <c r="D9" s="29" t="s">
        <v>319</v>
      </c>
      <c r="E9" s="149">
        <f>76751740-751740</f>
        <v>76000000</v>
      </c>
      <c r="F9" s="29" t="s">
        <v>14</v>
      </c>
      <c r="G9" s="28">
        <v>64</v>
      </c>
      <c r="H9" s="29" t="s">
        <v>320</v>
      </c>
      <c r="I9" s="28">
        <v>3002313006</v>
      </c>
      <c r="J9" s="43" t="s">
        <v>321</v>
      </c>
    </row>
    <row r="10" spans="1:10" ht="108" x14ac:dyDescent="0.25">
      <c r="A10" s="42" t="s">
        <v>322</v>
      </c>
      <c r="B10" s="29" t="s">
        <v>317</v>
      </c>
      <c r="C10" s="87" t="s">
        <v>323</v>
      </c>
      <c r="D10" s="29" t="s">
        <v>324</v>
      </c>
      <c r="E10" s="149">
        <v>90000000</v>
      </c>
      <c r="F10" s="29" t="s">
        <v>44</v>
      </c>
      <c r="G10" s="28">
        <v>40</v>
      </c>
      <c r="H10" s="29" t="s">
        <v>325</v>
      </c>
      <c r="I10" s="29">
        <v>3002045141</v>
      </c>
      <c r="J10" s="43" t="s">
        <v>326</v>
      </c>
    </row>
    <row r="11" spans="1:10" ht="60" x14ac:dyDescent="0.25">
      <c r="A11" s="42" t="s">
        <v>327</v>
      </c>
      <c r="B11" s="29" t="s">
        <v>317</v>
      </c>
      <c r="C11" s="87" t="s">
        <v>328</v>
      </c>
      <c r="D11" s="29" t="s">
        <v>329</v>
      </c>
      <c r="E11" s="149">
        <v>100000000</v>
      </c>
      <c r="F11" s="29" t="s">
        <v>14</v>
      </c>
      <c r="G11" s="28">
        <v>57</v>
      </c>
      <c r="H11" s="29" t="s">
        <v>330</v>
      </c>
      <c r="I11" s="28">
        <v>3002270939</v>
      </c>
      <c r="J11" s="43" t="s">
        <v>331</v>
      </c>
    </row>
    <row r="12" spans="1:10" ht="60" x14ac:dyDescent="0.25">
      <c r="A12" s="42" t="s">
        <v>332</v>
      </c>
      <c r="B12" s="29" t="s">
        <v>317</v>
      </c>
      <c r="C12" s="87" t="s">
        <v>333</v>
      </c>
      <c r="D12" s="29" t="s">
        <v>334</v>
      </c>
      <c r="E12" s="149">
        <v>100000000</v>
      </c>
      <c r="F12" s="29" t="s">
        <v>14</v>
      </c>
      <c r="G12" s="28">
        <v>200</v>
      </c>
      <c r="H12" s="29" t="s">
        <v>335</v>
      </c>
      <c r="I12" s="28">
        <v>3002380377</v>
      </c>
      <c r="J12" s="43" t="s">
        <v>336</v>
      </c>
    </row>
    <row r="13" spans="1:10" ht="60" x14ac:dyDescent="0.25">
      <c r="A13" s="42" t="s">
        <v>337</v>
      </c>
      <c r="B13" s="29" t="s">
        <v>317</v>
      </c>
      <c r="C13" s="87" t="s">
        <v>338</v>
      </c>
      <c r="D13" s="29" t="s">
        <v>339</v>
      </c>
      <c r="E13" s="149">
        <v>61000000</v>
      </c>
      <c r="F13" s="29" t="s">
        <v>44</v>
      </c>
      <c r="G13" s="28">
        <v>221</v>
      </c>
      <c r="H13" s="29" t="s">
        <v>340</v>
      </c>
      <c r="I13" s="29">
        <v>3002663896</v>
      </c>
      <c r="J13" s="43" t="s">
        <v>341</v>
      </c>
    </row>
    <row r="14" spans="1:10" ht="96" x14ac:dyDescent="0.25">
      <c r="A14" s="42" t="s">
        <v>342</v>
      </c>
      <c r="B14" s="41" t="s">
        <v>202</v>
      </c>
      <c r="C14" s="87" t="s">
        <v>343</v>
      </c>
      <c r="D14" s="41" t="s">
        <v>344</v>
      </c>
      <c r="E14" s="149">
        <v>35000000</v>
      </c>
      <c r="F14" s="41" t="s">
        <v>210</v>
      </c>
      <c r="G14" s="28">
        <v>10</v>
      </c>
      <c r="H14" s="29" t="s">
        <v>345</v>
      </c>
      <c r="I14" s="29">
        <v>3002657326</v>
      </c>
      <c r="J14" s="43" t="s">
        <v>346</v>
      </c>
    </row>
    <row r="15" spans="1:10" ht="60" x14ac:dyDescent="0.25">
      <c r="A15" s="42" t="s">
        <v>347</v>
      </c>
      <c r="B15" s="41" t="s">
        <v>202</v>
      </c>
      <c r="C15" s="87" t="s">
        <v>348</v>
      </c>
      <c r="D15" s="29" t="s">
        <v>349</v>
      </c>
      <c r="E15" s="149">
        <v>95000000</v>
      </c>
      <c r="F15" s="29" t="s">
        <v>14</v>
      </c>
      <c r="G15" s="28">
        <v>23</v>
      </c>
      <c r="H15" s="29" t="s">
        <v>350</v>
      </c>
      <c r="I15" s="28">
        <v>3002658299</v>
      </c>
      <c r="J15" s="43" t="s">
        <v>351</v>
      </c>
    </row>
    <row r="16" spans="1:10" ht="60" x14ac:dyDescent="0.25">
      <c r="A16" s="42" t="s">
        <v>352</v>
      </c>
      <c r="B16" s="41" t="s">
        <v>202</v>
      </c>
      <c r="C16" s="87" t="s">
        <v>353</v>
      </c>
      <c r="D16" s="29" t="s">
        <v>354</v>
      </c>
      <c r="E16" s="149">
        <v>75000000</v>
      </c>
      <c r="F16" s="41" t="s">
        <v>210</v>
      </c>
      <c r="G16" s="28">
        <v>24</v>
      </c>
      <c r="H16" s="29" t="s">
        <v>355</v>
      </c>
      <c r="I16" s="28">
        <v>3002662468</v>
      </c>
      <c r="J16" s="43" t="s">
        <v>356</v>
      </c>
    </row>
    <row r="17" spans="1:10" ht="48" x14ac:dyDescent="0.25">
      <c r="A17" s="42" t="s">
        <v>357</v>
      </c>
      <c r="B17" s="41" t="s">
        <v>202</v>
      </c>
      <c r="C17" s="87" t="s">
        <v>358</v>
      </c>
      <c r="D17" s="29" t="s">
        <v>359</v>
      </c>
      <c r="E17" s="149">
        <v>56500000</v>
      </c>
      <c r="F17" s="29" t="s">
        <v>14</v>
      </c>
      <c r="G17" s="28">
        <v>10</v>
      </c>
      <c r="H17" s="29" t="s">
        <v>360</v>
      </c>
      <c r="I17" s="28">
        <v>3002411843</v>
      </c>
      <c r="J17" s="43" t="s">
        <v>361</v>
      </c>
    </row>
    <row r="18" spans="1:10" ht="60" x14ac:dyDescent="0.25">
      <c r="A18" s="42" t="s">
        <v>362</v>
      </c>
      <c r="B18" s="41" t="s">
        <v>138</v>
      </c>
      <c r="C18" s="87" t="s">
        <v>363</v>
      </c>
      <c r="D18" s="29" t="s">
        <v>364</v>
      </c>
      <c r="E18" s="149">
        <v>110000000</v>
      </c>
      <c r="F18" s="29" t="s">
        <v>14</v>
      </c>
      <c r="G18" s="28">
        <v>50</v>
      </c>
      <c r="H18" s="29" t="s">
        <v>365</v>
      </c>
      <c r="I18" s="28">
        <v>3007045970</v>
      </c>
      <c r="J18" s="43" t="s">
        <v>366</v>
      </c>
    </row>
    <row r="19" spans="1:10" ht="60" x14ac:dyDescent="0.25">
      <c r="A19" s="42" t="s">
        <v>367</v>
      </c>
      <c r="B19" s="41" t="s">
        <v>138</v>
      </c>
      <c r="C19" s="87" t="s">
        <v>368</v>
      </c>
      <c r="D19" s="29" t="s">
        <v>369</v>
      </c>
      <c r="E19" s="149">
        <v>80000000</v>
      </c>
      <c r="F19" s="41" t="s">
        <v>44</v>
      </c>
      <c r="G19" s="28">
        <v>35</v>
      </c>
      <c r="H19" s="29" t="s">
        <v>370</v>
      </c>
      <c r="I19" s="28">
        <v>3002056573</v>
      </c>
      <c r="J19" s="43" t="s">
        <v>371</v>
      </c>
    </row>
    <row r="20" spans="1:10" ht="48" x14ac:dyDescent="0.25">
      <c r="A20" s="42" t="s">
        <v>372</v>
      </c>
      <c r="B20" s="41" t="s">
        <v>138</v>
      </c>
      <c r="C20" s="87" t="s">
        <v>373</v>
      </c>
      <c r="D20" s="29" t="s">
        <v>374</v>
      </c>
      <c r="E20" s="149">
        <v>45000000</v>
      </c>
      <c r="F20" s="41" t="s">
        <v>78</v>
      </c>
      <c r="G20" s="28">
        <v>1200</v>
      </c>
      <c r="H20" s="29" t="s">
        <v>375</v>
      </c>
      <c r="I20" s="28">
        <v>3004045050</v>
      </c>
      <c r="J20" s="43" t="s">
        <v>376</v>
      </c>
    </row>
    <row r="21" spans="1:10" ht="60" x14ac:dyDescent="0.25">
      <c r="A21" s="42" t="s">
        <v>377</v>
      </c>
      <c r="B21" s="41" t="s">
        <v>138</v>
      </c>
      <c r="C21" s="87" t="s">
        <v>378</v>
      </c>
      <c r="D21" s="29" t="s">
        <v>379</v>
      </c>
      <c r="E21" s="149">
        <v>87600000</v>
      </c>
      <c r="F21" s="41" t="s">
        <v>210</v>
      </c>
      <c r="G21" s="28">
        <v>33</v>
      </c>
      <c r="H21" s="29" t="s">
        <v>365</v>
      </c>
      <c r="I21" s="28">
        <v>3011078803</v>
      </c>
      <c r="J21" s="43" t="s">
        <v>380</v>
      </c>
    </row>
    <row r="22" spans="1:10" ht="48" x14ac:dyDescent="0.25">
      <c r="A22" s="42" t="s">
        <v>381</v>
      </c>
      <c r="B22" s="41" t="s">
        <v>138</v>
      </c>
      <c r="C22" s="87" t="s">
        <v>382</v>
      </c>
      <c r="D22" s="29" t="s">
        <v>383</v>
      </c>
      <c r="E22" s="149">
        <v>49870414.869999997</v>
      </c>
      <c r="F22" s="41" t="s">
        <v>210</v>
      </c>
      <c r="G22" s="28">
        <v>18</v>
      </c>
      <c r="H22" s="29" t="s">
        <v>384</v>
      </c>
      <c r="I22" s="28">
        <v>3002479190</v>
      </c>
      <c r="J22" s="43" t="s">
        <v>385</v>
      </c>
    </row>
    <row r="23" spans="1:10" ht="60" x14ac:dyDescent="0.25">
      <c r="A23" s="42" t="s">
        <v>386</v>
      </c>
      <c r="B23" s="41" t="s">
        <v>138</v>
      </c>
      <c r="C23" s="87" t="s">
        <v>387</v>
      </c>
      <c r="D23" s="29" t="s">
        <v>388</v>
      </c>
      <c r="E23" s="149">
        <v>17024516.66</v>
      </c>
      <c r="F23" s="41" t="s">
        <v>210</v>
      </c>
      <c r="G23" s="28">
        <v>33</v>
      </c>
      <c r="H23" s="29" t="s">
        <v>389</v>
      </c>
      <c r="I23" s="29">
        <v>3002204091</v>
      </c>
      <c r="J23" s="43" t="s">
        <v>390</v>
      </c>
    </row>
    <row r="24" spans="1:10" ht="84" x14ac:dyDescent="0.25">
      <c r="A24" s="42" t="s">
        <v>391</v>
      </c>
      <c r="B24" s="41" t="s">
        <v>138</v>
      </c>
      <c r="C24" s="87" t="s">
        <v>139</v>
      </c>
      <c r="D24" s="29" t="s">
        <v>392</v>
      </c>
      <c r="E24" s="150">
        <v>100932500</v>
      </c>
      <c r="F24" s="29" t="s">
        <v>14</v>
      </c>
      <c r="G24" s="28">
        <v>340</v>
      </c>
      <c r="H24" s="29" t="s">
        <v>393</v>
      </c>
      <c r="I24" s="28">
        <v>3002127213</v>
      </c>
      <c r="J24" s="43" t="s">
        <v>394</v>
      </c>
    </row>
    <row r="25" spans="1:10" ht="36" x14ac:dyDescent="0.25">
      <c r="A25" s="42" t="s">
        <v>395</v>
      </c>
      <c r="B25" s="41" t="s">
        <v>396</v>
      </c>
      <c r="C25" s="87" t="s">
        <v>397</v>
      </c>
      <c r="D25" s="29" t="s">
        <v>398</v>
      </c>
      <c r="E25" s="150">
        <v>40000000</v>
      </c>
      <c r="F25" s="41" t="s">
        <v>293</v>
      </c>
      <c r="G25" s="28">
        <v>60</v>
      </c>
      <c r="H25" s="29" t="s">
        <v>399</v>
      </c>
      <c r="I25" s="28">
        <v>3007274399</v>
      </c>
      <c r="J25" s="43" t="s">
        <v>400</v>
      </c>
    </row>
    <row r="26" spans="1:10" ht="48" x14ac:dyDescent="0.25">
      <c r="A26" s="42" t="s">
        <v>401</v>
      </c>
      <c r="B26" s="41" t="s">
        <v>396</v>
      </c>
      <c r="C26" s="87" t="s">
        <v>402</v>
      </c>
      <c r="D26" s="29" t="s">
        <v>403</v>
      </c>
      <c r="E26" s="149">
        <v>50000000</v>
      </c>
      <c r="F26" s="41" t="s">
        <v>210</v>
      </c>
      <c r="G26" s="28">
        <v>42</v>
      </c>
      <c r="H26" s="29" t="s">
        <v>404</v>
      </c>
      <c r="I26" s="28">
        <v>3004657907</v>
      </c>
      <c r="J26" s="43" t="s">
        <v>405</v>
      </c>
    </row>
    <row r="27" spans="1:10" ht="36" x14ac:dyDescent="0.25">
      <c r="A27" s="42" t="s">
        <v>406</v>
      </c>
      <c r="B27" s="41" t="s">
        <v>396</v>
      </c>
      <c r="C27" s="87" t="s">
        <v>407</v>
      </c>
      <c r="D27" s="29" t="s">
        <v>408</v>
      </c>
      <c r="E27" s="149">
        <v>65000000</v>
      </c>
      <c r="F27" s="41" t="s">
        <v>78</v>
      </c>
      <c r="G27" s="28">
        <v>650</v>
      </c>
      <c r="H27" s="29" t="s">
        <v>409</v>
      </c>
      <c r="I27" s="28">
        <v>3004045022</v>
      </c>
      <c r="J27" s="43" t="s">
        <v>410</v>
      </c>
    </row>
    <row r="28" spans="1:10" ht="48" x14ac:dyDescent="0.25">
      <c r="A28" s="42" t="s">
        <v>411</v>
      </c>
      <c r="B28" s="41" t="s">
        <v>396</v>
      </c>
      <c r="C28" s="87" t="s">
        <v>412</v>
      </c>
      <c r="D28" s="29" t="s">
        <v>413</v>
      </c>
      <c r="E28" s="149">
        <v>50000000</v>
      </c>
      <c r="F28" s="29" t="s">
        <v>14</v>
      </c>
      <c r="G28" s="28">
        <v>18</v>
      </c>
      <c r="H28" s="29" t="s">
        <v>414</v>
      </c>
      <c r="I28" s="28">
        <v>3002216409</v>
      </c>
      <c r="J28" s="43" t="s">
        <v>415</v>
      </c>
    </row>
    <row r="29" spans="1:10" ht="60" x14ac:dyDescent="0.25">
      <c r="A29" s="42" t="s">
        <v>416</v>
      </c>
      <c r="B29" s="41" t="s">
        <v>396</v>
      </c>
      <c r="C29" s="87" t="s">
        <v>417</v>
      </c>
      <c r="D29" s="29" t="s">
        <v>418</v>
      </c>
      <c r="E29" s="149">
        <v>8000000</v>
      </c>
      <c r="F29" s="29" t="s">
        <v>14</v>
      </c>
      <c r="G29" s="28">
        <v>450</v>
      </c>
      <c r="H29" s="29" t="s">
        <v>419</v>
      </c>
      <c r="I29" s="28">
        <v>3004045283</v>
      </c>
      <c r="J29" s="43" t="s">
        <v>420</v>
      </c>
    </row>
    <row r="30" spans="1:10" ht="60" x14ac:dyDescent="0.25">
      <c r="A30" s="42" t="s">
        <v>421</v>
      </c>
      <c r="B30" s="41" t="s">
        <v>422</v>
      </c>
      <c r="C30" s="87" t="s">
        <v>423</v>
      </c>
      <c r="D30" s="29" t="s">
        <v>424</v>
      </c>
      <c r="E30" s="149">
        <v>31820000</v>
      </c>
      <c r="F30" s="29" t="s">
        <v>14</v>
      </c>
      <c r="G30" s="28">
        <v>33</v>
      </c>
      <c r="H30" s="29" t="s">
        <v>425</v>
      </c>
      <c r="I30" s="28">
        <v>3002570364</v>
      </c>
      <c r="J30" s="43" t="s">
        <v>426</v>
      </c>
    </row>
    <row r="31" spans="1:10" ht="60" x14ac:dyDescent="0.25">
      <c r="A31" s="42" t="s">
        <v>427</v>
      </c>
      <c r="B31" s="147" t="s">
        <v>428</v>
      </c>
      <c r="C31" s="87" t="s">
        <v>429</v>
      </c>
      <c r="D31" s="29" t="s">
        <v>430</v>
      </c>
      <c r="E31" s="149">
        <v>100000000</v>
      </c>
      <c r="F31" s="29" t="s">
        <v>44</v>
      </c>
      <c r="G31" s="28">
        <v>5000</v>
      </c>
      <c r="H31" s="29" t="s">
        <v>431</v>
      </c>
      <c r="I31" s="28">
        <v>3011051123</v>
      </c>
      <c r="J31" s="43" t="s">
        <v>432</v>
      </c>
    </row>
    <row r="32" spans="1:10" ht="60" x14ac:dyDescent="0.25">
      <c r="A32" s="42" t="s">
        <v>433</v>
      </c>
      <c r="B32" s="28" t="s">
        <v>434</v>
      </c>
      <c r="C32" s="146" t="s">
        <v>435</v>
      </c>
      <c r="D32" s="29" t="s">
        <v>436</v>
      </c>
      <c r="E32" s="149">
        <v>170000000</v>
      </c>
      <c r="F32" s="41" t="s">
        <v>44</v>
      </c>
      <c r="G32" s="28">
        <v>100</v>
      </c>
      <c r="H32" s="29" t="s">
        <v>437</v>
      </c>
      <c r="I32" s="28">
        <v>3007249938</v>
      </c>
      <c r="J32" s="43" t="s">
        <v>438</v>
      </c>
    </row>
    <row r="33" spans="1:10" ht="72" x14ac:dyDescent="0.25">
      <c r="A33" s="138" t="s">
        <v>439</v>
      </c>
      <c r="B33" s="128" t="s">
        <v>440</v>
      </c>
      <c r="C33" s="88" t="s">
        <v>441</v>
      </c>
      <c r="D33" s="128" t="s">
        <v>442</v>
      </c>
      <c r="E33" s="148">
        <v>80000000</v>
      </c>
      <c r="F33" s="128" t="s">
        <v>14</v>
      </c>
      <c r="G33" s="140">
        <v>100</v>
      </c>
      <c r="H33" s="128" t="s">
        <v>443</v>
      </c>
      <c r="I33" s="140">
        <v>3002234202</v>
      </c>
      <c r="J33" s="129" t="s">
        <v>444</v>
      </c>
    </row>
    <row r="34" spans="1:10" x14ac:dyDescent="0.25">
      <c r="A34" s="39"/>
      <c r="B34" s="39"/>
      <c r="C34" s="39"/>
      <c r="D34" s="45"/>
      <c r="E34" s="46">
        <f>SUM(E2:E33)</f>
        <v>2080000000</v>
      </c>
      <c r="F34" s="47"/>
      <c r="G34" s="48">
        <f>SUM(G2:G33)</f>
        <v>9495</v>
      </c>
      <c r="H34" s="35"/>
      <c r="I34" s="36"/>
      <c r="J34" s="36"/>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1ADCC-DEB7-4CCE-9462-DFA10FD903CD}">
  <dimension ref="A1:K29"/>
  <sheetViews>
    <sheetView zoomScale="90" zoomScaleNormal="90" workbookViewId="0">
      <pane ySplit="1" topLeftCell="A20" activePane="bottomLeft" state="frozen"/>
      <selection pane="bottomLeft" activeCell="E28" sqref="E2:E28"/>
    </sheetView>
  </sheetViews>
  <sheetFormatPr baseColWidth="10" defaultRowHeight="15" x14ac:dyDescent="0.25"/>
  <cols>
    <col min="2" max="2" width="21.85546875" customWidth="1"/>
    <col min="3" max="3" width="29" customWidth="1"/>
    <col min="4" max="4" width="45.85546875" customWidth="1"/>
    <col min="5" max="5" width="18.140625" customWidth="1"/>
    <col min="6" max="6" width="19.85546875" customWidth="1"/>
    <col min="10" max="10" width="16.5703125" customWidth="1"/>
    <col min="11" max="11" width="63.7109375" customWidth="1"/>
  </cols>
  <sheetData>
    <row r="1" spans="1:11" ht="16.5" thickTop="1" thickBot="1" x14ac:dyDescent="0.3">
      <c r="A1" s="1" t="s">
        <v>0</v>
      </c>
      <c r="B1" s="1" t="s">
        <v>445</v>
      </c>
      <c r="C1" s="1" t="s">
        <v>2</v>
      </c>
      <c r="D1" s="1" t="s">
        <v>446</v>
      </c>
      <c r="E1" s="1" t="s">
        <v>447</v>
      </c>
      <c r="F1" s="1" t="s">
        <v>448</v>
      </c>
      <c r="G1" s="1" t="s">
        <v>6</v>
      </c>
      <c r="H1" s="1" t="s">
        <v>163</v>
      </c>
      <c r="I1" s="1" t="s">
        <v>449</v>
      </c>
      <c r="J1" s="1" t="s">
        <v>8</v>
      </c>
      <c r="K1" s="49" t="s">
        <v>9</v>
      </c>
    </row>
    <row r="2" spans="1:11" ht="48.75" thickTop="1" x14ac:dyDescent="0.25">
      <c r="A2" s="122" t="s">
        <v>450</v>
      </c>
      <c r="B2" s="29" t="s">
        <v>75</v>
      </c>
      <c r="C2" s="87" t="s">
        <v>451</v>
      </c>
      <c r="D2" s="29" t="s">
        <v>452</v>
      </c>
      <c r="E2" s="155">
        <v>139000000</v>
      </c>
      <c r="F2" s="29" t="s">
        <v>453</v>
      </c>
      <c r="G2" s="29">
        <v>63</v>
      </c>
      <c r="H2" s="29" t="s">
        <v>454</v>
      </c>
      <c r="I2" s="123">
        <v>63.9</v>
      </c>
      <c r="J2" s="29">
        <v>3007110754</v>
      </c>
      <c r="K2" s="43" t="s">
        <v>455</v>
      </c>
    </row>
    <row r="3" spans="1:11" ht="60" x14ac:dyDescent="0.25">
      <c r="A3" s="122" t="s">
        <v>456</v>
      </c>
      <c r="B3" s="29" t="s">
        <v>75</v>
      </c>
      <c r="C3" s="87" t="s">
        <v>457</v>
      </c>
      <c r="D3" s="29" t="s">
        <v>458</v>
      </c>
      <c r="E3" s="155">
        <v>78000000</v>
      </c>
      <c r="F3" s="29" t="s">
        <v>459</v>
      </c>
      <c r="G3" s="29">
        <v>505</v>
      </c>
      <c r="H3" s="29" t="s">
        <v>460</v>
      </c>
      <c r="I3" s="124">
        <v>73.099999999999994</v>
      </c>
      <c r="J3" s="29">
        <v>3002328323</v>
      </c>
      <c r="K3" s="43" t="s">
        <v>461</v>
      </c>
    </row>
    <row r="4" spans="1:11" ht="36" x14ac:dyDescent="0.25">
      <c r="A4" s="122" t="s">
        <v>462</v>
      </c>
      <c r="B4" s="29" t="s">
        <v>75</v>
      </c>
      <c r="C4" s="87" t="s">
        <v>463</v>
      </c>
      <c r="D4" s="29" t="s">
        <v>464</v>
      </c>
      <c r="E4" s="155">
        <v>100000000</v>
      </c>
      <c r="F4" s="29" t="s">
        <v>465</v>
      </c>
      <c r="G4" s="29">
        <v>250</v>
      </c>
      <c r="H4" s="29" t="s">
        <v>283</v>
      </c>
      <c r="I4" s="124">
        <v>67.599999999999994</v>
      </c>
      <c r="J4" s="29">
        <v>3002533081</v>
      </c>
      <c r="K4" s="43" t="s">
        <v>466</v>
      </c>
    </row>
    <row r="5" spans="1:11" ht="48" x14ac:dyDescent="0.25">
      <c r="A5" s="122" t="s">
        <v>467</v>
      </c>
      <c r="B5" s="29" t="s">
        <v>113</v>
      </c>
      <c r="C5" s="87" t="s">
        <v>468</v>
      </c>
      <c r="D5" s="29" t="s">
        <v>469</v>
      </c>
      <c r="E5" s="155">
        <v>63000000</v>
      </c>
      <c r="F5" s="29" t="s">
        <v>470</v>
      </c>
      <c r="G5" s="29">
        <v>178</v>
      </c>
      <c r="H5" s="41" t="s">
        <v>471</v>
      </c>
      <c r="I5" s="123">
        <v>40</v>
      </c>
      <c r="J5" s="29">
        <v>3004460926</v>
      </c>
      <c r="K5" s="43" t="s">
        <v>472</v>
      </c>
    </row>
    <row r="6" spans="1:11" ht="60" x14ac:dyDescent="0.25">
      <c r="A6" s="122" t="s">
        <v>473</v>
      </c>
      <c r="B6" s="29" t="s">
        <v>48</v>
      </c>
      <c r="C6" s="87" t="s">
        <v>474</v>
      </c>
      <c r="D6" s="29" t="s">
        <v>475</v>
      </c>
      <c r="E6" s="155">
        <v>52000000</v>
      </c>
      <c r="F6" s="29" t="s">
        <v>476</v>
      </c>
      <c r="G6" s="29">
        <v>150</v>
      </c>
      <c r="H6" s="41" t="s">
        <v>477</v>
      </c>
      <c r="I6" s="123">
        <v>66.099999999999994</v>
      </c>
      <c r="J6" s="29">
        <v>3007051060</v>
      </c>
      <c r="K6" s="43" t="s">
        <v>478</v>
      </c>
    </row>
    <row r="7" spans="1:11" ht="60" x14ac:dyDescent="0.25">
      <c r="A7" s="122" t="s">
        <v>479</v>
      </c>
      <c r="B7" s="29" t="s">
        <v>127</v>
      </c>
      <c r="C7" s="87" t="s">
        <v>480</v>
      </c>
      <c r="D7" s="29" t="s">
        <v>481</v>
      </c>
      <c r="E7" s="155">
        <v>26000000</v>
      </c>
      <c r="F7" s="29" t="s">
        <v>482</v>
      </c>
      <c r="G7" s="29">
        <v>35</v>
      </c>
      <c r="H7" s="29" t="s">
        <v>483</v>
      </c>
      <c r="I7" s="124">
        <v>45.7</v>
      </c>
      <c r="J7" s="29">
        <v>3002664456</v>
      </c>
      <c r="K7" s="43" t="s">
        <v>484</v>
      </c>
    </row>
    <row r="8" spans="1:11" ht="72" x14ac:dyDescent="0.25">
      <c r="A8" s="122" t="s">
        <v>485</v>
      </c>
      <c r="B8" s="29" t="s">
        <v>486</v>
      </c>
      <c r="C8" s="87" t="s">
        <v>487</v>
      </c>
      <c r="D8" s="29" t="s">
        <v>488</v>
      </c>
      <c r="E8" s="155">
        <v>189000000</v>
      </c>
      <c r="F8" s="29" t="s">
        <v>489</v>
      </c>
      <c r="G8" s="29">
        <v>95</v>
      </c>
      <c r="H8" s="29" t="s">
        <v>490</v>
      </c>
      <c r="I8" s="124">
        <v>68.900000000000006</v>
      </c>
      <c r="J8" s="29">
        <v>3002539986</v>
      </c>
      <c r="K8" s="43" t="s">
        <v>491</v>
      </c>
    </row>
    <row r="9" spans="1:11" ht="60" x14ac:dyDescent="0.25">
      <c r="A9" s="122" t="s">
        <v>492</v>
      </c>
      <c r="B9" s="29" t="s">
        <v>11</v>
      </c>
      <c r="C9" s="87" t="s">
        <v>493</v>
      </c>
      <c r="D9" s="29" t="s">
        <v>494</v>
      </c>
      <c r="E9" s="155">
        <v>147203500</v>
      </c>
      <c r="F9" s="29" t="s">
        <v>495</v>
      </c>
      <c r="G9" s="29">
        <v>332</v>
      </c>
      <c r="H9" s="29" t="s">
        <v>496</v>
      </c>
      <c r="I9" s="124">
        <v>73.599999999999994</v>
      </c>
      <c r="J9" s="28">
        <v>3004045952</v>
      </c>
      <c r="K9" s="43" t="s">
        <v>497</v>
      </c>
    </row>
    <row r="10" spans="1:11" ht="48" x14ac:dyDescent="0.25">
      <c r="A10" s="122" t="s">
        <v>498</v>
      </c>
      <c r="B10" s="29" t="s">
        <v>30</v>
      </c>
      <c r="C10" s="87" t="s">
        <v>499</v>
      </c>
      <c r="D10" s="29" t="s">
        <v>500</v>
      </c>
      <c r="E10" s="155">
        <v>50000000</v>
      </c>
      <c r="F10" s="29" t="s">
        <v>501</v>
      </c>
      <c r="G10" s="29">
        <v>18</v>
      </c>
      <c r="H10" s="29" t="s">
        <v>502</v>
      </c>
      <c r="I10" s="123">
        <v>73.900000000000006</v>
      </c>
      <c r="J10" s="29">
        <v>3002465619</v>
      </c>
      <c r="K10" s="43" t="s">
        <v>503</v>
      </c>
    </row>
    <row r="11" spans="1:11" ht="72" x14ac:dyDescent="0.25">
      <c r="A11" s="122" t="s">
        <v>504</v>
      </c>
      <c r="B11" s="29" t="s">
        <v>30</v>
      </c>
      <c r="C11" s="87" t="s">
        <v>505</v>
      </c>
      <c r="D11" s="29" t="s">
        <v>506</v>
      </c>
      <c r="E11" s="155">
        <v>40100000</v>
      </c>
      <c r="F11" s="29" t="s">
        <v>507</v>
      </c>
      <c r="G11" s="29">
        <v>20</v>
      </c>
      <c r="H11" s="29" t="s">
        <v>508</v>
      </c>
      <c r="I11" s="124">
        <v>65.5</v>
      </c>
      <c r="J11" s="29">
        <v>3002045930</v>
      </c>
      <c r="K11" s="43" t="s">
        <v>509</v>
      </c>
    </row>
    <row r="12" spans="1:11" ht="48" x14ac:dyDescent="0.25">
      <c r="A12" s="122" t="s">
        <v>510</v>
      </c>
      <c r="B12" s="29" t="s">
        <v>75</v>
      </c>
      <c r="C12" s="87" t="s">
        <v>511</v>
      </c>
      <c r="D12" s="29" t="s">
        <v>512</v>
      </c>
      <c r="E12" s="155">
        <v>76000000</v>
      </c>
      <c r="F12" s="29" t="s">
        <v>513</v>
      </c>
      <c r="G12" s="41">
        <v>400</v>
      </c>
      <c r="H12" s="29" t="s">
        <v>514</v>
      </c>
      <c r="I12" s="124">
        <v>74.3</v>
      </c>
      <c r="J12" s="29">
        <v>3007051148</v>
      </c>
      <c r="K12" s="43" t="s">
        <v>515</v>
      </c>
    </row>
    <row r="13" spans="1:11" ht="60" x14ac:dyDescent="0.25">
      <c r="A13" s="122" t="s">
        <v>516</v>
      </c>
      <c r="B13" s="29" t="s">
        <v>75</v>
      </c>
      <c r="C13" s="87" t="s">
        <v>517</v>
      </c>
      <c r="D13" s="41" t="s">
        <v>518</v>
      </c>
      <c r="E13" s="156">
        <v>12000000</v>
      </c>
      <c r="F13" s="29" t="s">
        <v>519</v>
      </c>
      <c r="G13" s="51">
        <v>26</v>
      </c>
      <c r="H13" s="52" t="s">
        <v>520</v>
      </c>
      <c r="I13" s="53">
        <v>40.200000000000003</v>
      </c>
      <c r="J13" s="29">
        <v>3002663282</v>
      </c>
      <c r="K13" s="43" t="s">
        <v>521</v>
      </c>
    </row>
    <row r="14" spans="1:11" ht="48" x14ac:dyDescent="0.25">
      <c r="A14" s="122" t="s">
        <v>522</v>
      </c>
      <c r="B14" s="29" t="s">
        <v>523</v>
      </c>
      <c r="C14" s="87" t="s">
        <v>524</v>
      </c>
      <c r="D14" s="41" t="s">
        <v>525</v>
      </c>
      <c r="E14" s="156">
        <v>70000000</v>
      </c>
      <c r="F14" s="29" t="s">
        <v>526</v>
      </c>
      <c r="G14" s="51">
        <v>12</v>
      </c>
      <c r="H14" s="52" t="s">
        <v>340</v>
      </c>
      <c r="I14" s="53">
        <v>41.5</v>
      </c>
      <c r="J14" s="29">
        <v>3002664589</v>
      </c>
      <c r="K14" s="43" t="s">
        <v>527</v>
      </c>
    </row>
    <row r="15" spans="1:11" ht="72" x14ac:dyDescent="0.25">
      <c r="A15" s="122" t="s">
        <v>528</v>
      </c>
      <c r="B15" s="29" t="s">
        <v>48</v>
      </c>
      <c r="C15" s="87" t="s">
        <v>529</v>
      </c>
      <c r="D15" s="41" t="s">
        <v>530</v>
      </c>
      <c r="E15" s="156">
        <v>119178218</v>
      </c>
      <c r="F15" s="29" t="s">
        <v>531</v>
      </c>
      <c r="G15" s="51">
        <v>48</v>
      </c>
      <c r="H15" s="29" t="s">
        <v>532</v>
      </c>
      <c r="I15" s="29">
        <v>50.7</v>
      </c>
      <c r="J15" s="29">
        <v>3004071796</v>
      </c>
      <c r="K15" s="43" t="s">
        <v>533</v>
      </c>
    </row>
    <row r="16" spans="1:11" ht="48" x14ac:dyDescent="0.25">
      <c r="A16" s="122" t="s">
        <v>534</v>
      </c>
      <c r="B16" s="29" t="s">
        <v>535</v>
      </c>
      <c r="C16" s="87" t="s">
        <v>536</v>
      </c>
      <c r="D16" s="41" t="s">
        <v>537</v>
      </c>
      <c r="E16" s="156">
        <v>100000000</v>
      </c>
      <c r="F16" s="29" t="s">
        <v>538</v>
      </c>
      <c r="G16" s="51">
        <v>588</v>
      </c>
      <c r="H16" s="52" t="s">
        <v>539</v>
      </c>
      <c r="I16" s="53">
        <v>62.4</v>
      </c>
      <c r="J16" s="29">
        <v>3002298061</v>
      </c>
      <c r="K16" s="43" t="s">
        <v>540</v>
      </c>
    </row>
    <row r="17" spans="1:11" ht="48" x14ac:dyDescent="0.25">
      <c r="A17" s="122" t="s">
        <v>541</v>
      </c>
      <c r="B17" s="29" t="s">
        <v>535</v>
      </c>
      <c r="C17" s="87" t="s">
        <v>542</v>
      </c>
      <c r="D17" s="41" t="s">
        <v>537</v>
      </c>
      <c r="E17" s="156">
        <v>100000000</v>
      </c>
      <c r="F17" s="29" t="s">
        <v>538</v>
      </c>
      <c r="G17" s="51">
        <v>588</v>
      </c>
      <c r="H17" s="52" t="s">
        <v>539</v>
      </c>
      <c r="I17" s="53">
        <v>62.4</v>
      </c>
      <c r="J17" s="29">
        <v>3002061110</v>
      </c>
      <c r="K17" s="43" t="s">
        <v>543</v>
      </c>
    </row>
    <row r="18" spans="1:11" ht="48" x14ac:dyDescent="0.25">
      <c r="A18" s="122" t="s">
        <v>544</v>
      </c>
      <c r="B18" s="29" t="s">
        <v>48</v>
      </c>
      <c r="C18" s="87" t="s">
        <v>545</v>
      </c>
      <c r="D18" s="41" t="s">
        <v>546</v>
      </c>
      <c r="E18" s="156">
        <v>80950000</v>
      </c>
      <c r="F18" s="29" t="s">
        <v>547</v>
      </c>
      <c r="G18" s="51">
        <v>28</v>
      </c>
      <c r="H18" s="52" t="s">
        <v>548</v>
      </c>
      <c r="I18" s="53">
        <v>51.8</v>
      </c>
      <c r="J18" s="29">
        <v>3002216419</v>
      </c>
      <c r="K18" s="43" t="s">
        <v>549</v>
      </c>
    </row>
    <row r="19" spans="1:11" ht="48" x14ac:dyDescent="0.25">
      <c r="A19" s="122" t="s">
        <v>550</v>
      </c>
      <c r="B19" s="29" t="s">
        <v>30</v>
      </c>
      <c r="C19" s="87" t="s">
        <v>551</v>
      </c>
      <c r="D19" s="41" t="s">
        <v>552</v>
      </c>
      <c r="E19" s="156">
        <v>150000000</v>
      </c>
      <c r="F19" s="29" t="s">
        <v>553</v>
      </c>
      <c r="G19" s="41">
        <v>30</v>
      </c>
      <c r="H19" s="29" t="s">
        <v>554</v>
      </c>
      <c r="I19" s="53">
        <v>69.599999999999994</v>
      </c>
      <c r="J19" s="29">
        <v>3007051282</v>
      </c>
      <c r="K19" s="43" t="s">
        <v>555</v>
      </c>
    </row>
    <row r="20" spans="1:11" ht="48" x14ac:dyDescent="0.25">
      <c r="A20" s="122" t="s">
        <v>556</v>
      </c>
      <c r="B20" s="29" t="s">
        <v>30</v>
      </c>
      <c r="C20" s="87" t="s">
        <v>557</v>
      </c>
      <c r="D20" s="41" t="s">
        <v>558</v>
      </c>
      <c r="E20" s="156">
        <v>150000000</v>
      </c>
      <c r="F20" s="29" t="s">
        <v>559</v>
      </c>
      <c r="G20" s="41">
        <v>251</v>
      </c>
      <c r="H20" s="54" t="s">
        <v>560</v>
      </c>
      <c r="I20" s="53">
        <v>79.099999999999994</v>
      </c>
      <c r="J20" s="29">
        <v>3007045669</v>
      </c>
      <c r="K20" s="43" t="s">
        <v>561</v>
      </c>
    </row>
    <row r="21" spans="1:11" ht="48" x14ac:dyDescent="0.25">
      <c r="A21" s="122" t="s">
        <v>562</v>
      </c>
      <c r="B21" s="29" t="s">
        <v>30</v>
      </c>
      <c r="C21" s="87" t="s">
        <v>563</v>
      </c>
      <c r="D21" s="41" t="s">
        <v>564</v>
      </c>
      <c r="E21" s="156">
        <v>80000000</v>
      </c>
      <c r="F21" s="29" t="s">
        <v>565</v>
      </c>
      <c r="G21" s="51">
        <v>143</v>
      </c>
      <c r="H21" s="29" t="s">
        <v>566</v>
      </c>
      <c r="I21" s="53">
        <v>72</v>
      </c>
      <c r="J21" s="29">
        <v>3014042063</v>
      </c>
      <c r="K21" s="43" t="s">
        <v>567</v>
      </c>
    </row>
    <row r="22" spans="1:11" ht="36" x14ac:dyDescent="0.25">
      <c r="A22" s="122" t="s">
        <v>568</v>
      </c>
      <c r="B22" s="29" t="s">
        <v>30</v>
      </c>
      <c r="C22" s="87" t="s">
        <v>569</v>
      </c>
      <c r="D22" s="125" t="s">
        <v>570</v>
      </c>
      <c r="E22" s="156">
        <v>50000000</v>
      </c>
      <c r="F22" s="29" t="s">
        <v>571</v>
      </c>
      <c r="G22" s="51">
        <v>300</v>
      </c>
      <c r="H22" s="55" t="s">
        <v>572</v>
      </c>
      <c r="I22" s="53">
        <v>83.3</v>
      </c>
      <c r="J22" s="29">
        <v>3007051893</v>
      </c>
      <c r="K22" s="43" t="s">
        <v>573</v>
      </c>
    </row>
    <row r="23" spans="1:11" ht="48" x14ac:dyDescent="0.25">
      <c r="A23" s="122" t="s">
        <v>574</v>
      </c>
      <c r="B23" s="29" t="s">
        <v>127</v>
      </c>
      <c r="C23" s="87" t="s">
        <v>575</v>
      </c>
      <c r="D23" s="41" t="s">
        <v>576</v>
      </c>
      <c r="E23" s="156">
        <v>118850000</v>
      </c>
      <c r="F23" s="29" t="s">
        <v>577</v>
      </c>
      <c r="G23" s="51">
        <v>45</v>
      </c>
      <c r="H23" s="56" t="s">
        <v>578</v>
      </c>
      <c r="I23" s="53">
        <v>34.299999999999997</v>
      </c>
      <c r="J23" s="29">
        <v>3002061743</v>
      </c>
      <c r="K23" s="43" t="s">
        <v>579</v>
      </c>
    </row>
    <row r="24" spans="1:11" ht="84" x14ac:dyDescent="0.25">
      <c r="A24" s="122" t="s">
        <v>580</v>
      </c>
      <c r="B24" s="29" t="s">
        <v>127</v>
      </c>
      <c r="C24" s="87" t="s">
        <v>581</v>
      </c>
      <c r="D24" s="41" t="s">
        <v>582</v>
      </c>
      <c r="E24" s="156">
        <v>64178000</v>
      </c>
      <c r="F24" s="29" t="s">
        <v>583</v>
      </c>
      <c r="G24" s="51">
        <v>107</v>
      </c>
      <c r="H24" s="54" t="s">
        <v>584</v>
      </c>
      <c r="I24" s="53">
        <v>47.2</v>
      </c>
      <c r="J24" s="29">
        <v>3002187443</v>
      </c>
      <c r="K24" s="43" t="s">
        <v>585</v>
      </c>
    </row>
    <row r="25" spans="1:11" ht="72" x14ac:dyDescent="0.25">
      <c r="A25" s="122" t="s">
        <v>586</v>
      </c>
      <c r="B25" s="29" t="s">
        <v>127</v>
      </c>
      <c r="C25" s="87" t="s">
        <v>587</v>
      </c>
      <c r="D25" s="126" t="s">
        <v>588</v>
      </c>
      <c r="E25" s="156">
        <v>13603000</v>
      </c>
      <c r="F25" s="29" t="s">
        <v>589</v>
      </c>
      <c r="G25" s="51">
        <v>250</v>
      </c>
      <c r="H25" s="29" t="s">
        <v>590</v>
      </c>
      <c r="I25" s="53">
        <v>48</v>
      </c>
      <c r="J25" s="29">
        <v>3007456438</v>
      </c>
      <c r="K25" s="43" t="s">
        <v>591</v>
      </c>
    </row>
    <row r="26" spans="1:11" ht="84" x14ac:dyDescent="0.25">
      <c r="A26" s="122" t="s">
        <v>592</v>
      </c>
      <c r="B26" s="29" t="s">
        <v>11</v>
      </c>
      <c r="C26" s="87" t="s">
        <v>593</v>
      </c>
      <c r="D26" s="126" t="s">
        <v>594</v>
      </c>
      <c r="E26" s="156">
        <v>150000000</v>
      </c>
      <c r="F26" s="29" t="s">
        <v>595</v>
      </c>
      <c r="G26" s="121" t="s">
        <v>162</v>
      </c>
      <c r="H26" s="55" t="s">
        <v>596</v>
      </c>
      <c r="I26" s="53">
        <v>60.3</v>
      </c>
      <c r="J26" s="29">
        <v>3007116968</v>
      </c>
      <c r="K26" s="43" t="s">
        <v>597</v>
      </c>
    </row>
    <row r="27" spans="1:11" ht="60" x14ac:dyDescent="0.25">
      <c r="A27" s="122" t="s">
        <v>598</v>
      </c>
      <c r="B27" s="29" t="s">
        <v>24</v>
      </c>
      <c r="C27" s="87" t="s">
        <v>599</v>
      </c>
      <c r="D27" s="29" t="s">
        <v>600</v>
      </c>
      <c r="E27" s="156">
        <v>72357180</v>
      </c>
      <c r="F27" s="29" t="s">
        <v>601</v>
      </c>
      <c r="G27" s="51">
        <v>50</v>
      </c>
      <c r="H27" s="55" t="s">
        <v>602</v>
      </c>
      <c r="I27" s="53">
        <v>52.3</v>
      </c>
      <c r="J27" s="29">
        <v>3007138955</v>
      </c>
      <c r="K27" s="43" t="s">
        <v>603</v>
      </c>
    </row>
    <row r="28" spans="1:11" ht="72" x14ac:dyDescent="0.25">
      <c r="A28" s="127" t="s">
        <v>604</v>
      </c>
      <c r="B28" s="128" t="s">
        <v>11</v>
      </c>
      <c r="C28" s="88" t="s">
        <v>605</v>
      </c>
      <c r="D28" s="128" t="s">
        <v>606</v>
      </c>
      <c r="E28" s="157">
        <v>108580102</v>
      </c>
      <c r="F28" s="128" t="s">
        <v>607</v>
      </c>
      <c r="G28" s="57">
        <v>25</v>
      </c>
      <c r="H28" s="58" t="s">
        <v>596</v>
      </c>
      <c r="I28" s="59">
        <v>60.3</v>
      </c>
      <c r="J28" s="128">
        <v>3002061799</v>
      </c>
      <c r="K28" s="129" t="s">
        <v>608</v>
      </c>
    </row>
    <row r="29" spans="1:11" x14ac:dyDescent="0.25">
      <c r="A29" s="60"/>
      <c r="B29" s="61"/>
      <c r="C29" s="61"/>
      <c r="D29" s="62"/>
      <c r="E29" s="63">
        <f>SUM(E2:E28)</f>
        <v>2400000000</v>
      </c>
      <c r="F29" s="64"/>
      <c r="G29" s="67">
        <f>SUM(G2:G28)</f>
        <v>4537</v>
      </c>
      <c r="H29" s="65"/>
      <c r="I29" s="66"/>
      <c r="J29" s="66"/>
      <c r="K29" s="6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AAA3A-1153-4863-825F-1F5F70D9AAF6}">
  <dimension ref="A1:L31"/>
  <sheetViews>
    <sheetView zoomScale="90" zoomScaleNormal="90" workbookViewId="0">
      <pane ySplit="1" topLeftCell="A2" activePane="bottomLeft" state="frozen"/>
      <selection pane="bottomLeft" activeCell="E2" sqref="E2:E30"/>
    </sheetView>
  </sheetViews>
  <sheetFormatPr baseColWidth="10" defaultRowHeight="15" x14ac:dyDescent="0.25"/>
  <cols>
    <col min="3" max="3" width="29.42578125" customWidth="1"/>
    <col min="4" max="4" width="39.7109375" customWidth="1"/>
    <col min="5" max="5" width="13" bestFit="1" customWidth="1"/>
    <col min="6" max="6" width="20.28515625" customWidth="1"/>
    <col min="11" max="11" width="17.7109375" bestFit="1" customWidth="1"/>
    <col min="12" max="13" width="57.85546875" customWidth="1"/>
  </cols>
  <sheetData>
    <row r="1" spans="1:12" ht="16.5" thickTop="1" thickBot="1" x14ac:dyDescent="0.3">
      <c r="A1" s="17" t="s">
        <v>0</v>
      </c>
      <c r="B1" s="17" t="s">
        <v>1</v>
      </c>
      <c r="C1" s="17" t="s">
        <v>2</v>
      </c>
      <c r="D1" s="17" t="s">
        <v>3</v>
      </c>
      <c r="E1" s="17" t="s">
        <v>4</v>
      </c>
      <c r="F1" s="17" t="s">
        <v>5</v>
      </c>
      <c r="G1" s="17" t="s">
        <v>6</v>
      </c>
      <c r="H1" s="17" t="s">
        <v>163</v>
      </c>
      <c r="I1" s="17" t="s">
        <v>449</v>
      </c>
      <c r="J1" s="17" t="s">
        <v>609</v>
      </c>
      <c r="K1" s="17" t="s">
        <v>8</v>
      </c>
      <c r="L1" s="17" t="s">
        <v>9</v>
      </c>
    </row>
    <row r="2" spans="1:12" ht="60.75" thickTop="1" x14ac:dyDescent="0.25">
      <c r="A2" s="42" t="s">
        <v>610</v>
      </c>
      <c r="B2" s="41" t="s">
        <v>75</v>
      </c>
      <c r="C2" s="87" t="s">
        <v>611</v>
      </c>
      <c r="D2" s="41" t="s">
        <v>612</v>
      </c>
      <c r="E2" s="156">
        <v>26416000</v>
      </c>
      <c r="F2" s="29" t="s">
        <v>613</v>
      </c>
      <c r="G2" s="41">
        <v>36</v>
      </c>
      <c r="H2" s="41" t="s">
        <v>614</v>
      </c>
      <c r="I2" s="130">
        <v>51.3</v>
      </c>
      <c r="J2" s="131" t="s">
        <v>615</v>
      </c>
      <c r="K2" s="28">
        <v>3002312669</v>
      </c>
      <c r="L2" s="132" t="s">
        <v>616</v>
      </c>
    </row>
    <row r="3" spans="1:12" ht="48" x14ac:dyDescent="0.25">
      <c r="A3" s="42" t="s">
        <v>617</v>
      </c>
      <c r="B3" s="41" t="s">
        <v>75</v>
      </c>
      <c r="C3" s="87" t="s">
        <v>618</v>
      </c>
      <c r="D3" s="41" t="s">
        <v>619</v>
      </c>
      <c r="E3" s="156">
        <v>24500000</v>
      </c>
      <c r="F3" s="29" t="s">
        <v>620</v>
      </c>
      <c r="G3" s="41">
        <v>49</v>
      </c>
      <c r="H3" s="41" t="s">
        <v>621</v>
      </c>
      <c r="I3" s="130">
        <v>44.8</v>
      </c>
      <c r="J3" s="131" t="s">
        <v>615</v>
      </c>
      <c r="K3" s="28">
        <v>3002561061</v>
      </c>
      <c r="L3" s="132" t="s">
        <v>622</v>
      </c>
    </row>
    <row r="4" spans="1:12" ht="36" x14ac:dyDescent="0.25">
      <c r="A4" s="42" t="s">
        <v>623</v>
      </c>
      <c r="B4" s="41" t="s">
        <v>75</v>
      </c>
      <c r="C4" s="87" t="s">
        <v>624</v>
      </c>
      <c r="D4" s="41" t="s">
        <v>625</v>
      </c>
      <c r="E4" s="156">
        <v>70000000</v>
      </c>
      <c r="F4" s="29" t="s">
        <v>626</v>
      </c>
      <c r="G4" s="41">
        <v>640</v>
      </c>
      <c r="H4" s="41" t="s">
        <v>621</v>
      </c>
      <c r="I4" s="130">
        <v>44.8</v>
      </c>
      <c r="J4" s="131" t="s">
        <v>615</v>
      </c>
      <c r="K4" s="28">
        <v>3004045235</v>
      </c>
      <c r="L4" s="132" t="s">
        <v>627</v>
      </c>
    </row>
    <row r="5" spans="1:12" ht="60" x14ac:dyDescent="0.25">
      <c r="A5" s="42" t="s">
        <v>628</v>
      </c>
      <c r="B5" s="41" t="s">
        <v>75</v>
      </c>
      <c r="C5" s="87" t="s">
        <v>629</v>
      </c>
      <c r="D5" s="41" t="s">
        <v>630</v>
      </c>
      <c r="E5" s="156">
        <v>21000000</v>
      </c>
      <c r="F5" s="29" t="s">
        <v>613</v>
      </c>
      <c r="G5" s="41">
        <v>11</v>
      </c>
      <c r="H5" s="41" t="s">
        <v>631</v>
      </c>
      <c r="I5" s="130">
        <v>45.2</v>
      </c>
      <c r="J5" s="131" t="s">
        <v>615</v>
      </c>
      <c r="K5" s="28">
        <v>3002660233</v>
      </c>
      <c r="L5" s="132" t="s">
        <v>632</v>
      </c>
    </row>
    <row r="6" spans="1:12" ht="36" x14ac:dyDescent="0.25">
      <c r="A6" s="42" t="s">
        <v>633</v>
      </c>
      <c r="B6" s="41" t="s">
        <v>75</v>
      </c>
      <c r="C6" s="87" t="s">
        <v>634</v>
      </c>
      <c r="D6" s="41" t="s">
        <v>635</v>
      </c>
      <c r="E6" s="156">
        <v>5800000</v>
      </c>
      <c r="F6" s="29" t="s">
        <v>636</v>
      </c>
      <c r="G6" s="41">
        <v>25</v>
      </c>
      <c r="H6" s="41" t="s">
        <v>621</v>
      </c>
      <c r="I6" s="130">
        <v>44.8</v>
      </c>
      <c r="J6" s="131" t="s">
        <v>615</v>
      </c>
      <c r="K6" s="28">
        <v>3004665590</v>
      </c>
      <c r="L6" s="132" t="s">
        <v>637</v>
      </c>
    </row>
    <row r="7" spans="1:12" ht="48" x14ac:dyDescent="0.25">
      <c r="A7" s="42" t="s">
        <v>638</v>
      </c>
      <c r="B7" s="41" t="s">
        <v>75</v>
      </c>
      <c r="C7" s="87" t="s">
        <v>639</v>
      </c>
      <c r="D7" s="41" t="s">
        <v>640</v>
      </c>
      <c r="E7" s="156">
        <v>14245000</v>
      </c>
      <c r="F7" s="29" t="s">
        <v>641</v>
      </c>
      <c r="G7" s="41">
        <v>30</v>
      </c>
      <c r="H7" s="41" t="s">
        <v>642</v>
      </c>
      <c r="I7" s="130">
        <v>46.9</v>
      </c>
      <c r="J7" s="131" t="s">
        <v>615</v>
      </c>
      <c r="K7" s="28">
        <v>3002359101</v>
      </c>
      <c r="L7" s="132" t="s">
        <v>643</v>
      </c>
    </row>
    <row r="8" spans="1:12" ht="48" x14ac:dyDescent="0.25">
      <c r="A8" s="42" t="s">
        <v>644</v>
      </c>
      <c r="B8" s="41" t="s">
        <v>75</v>
      </c>
      <c r="C8" s="87" t="s">
        <v>645</v>
      </c>
      <c r="D8" s="41" t="s">
        <v>646</v>
      </c>
      <c r="E8" s="156">
        <v>100000000</v>
      </c>
      <c r="F8" s="29" t="s">
        <v>647</v>
      </c>
      <c r="G8" s="41">
        <v>183</v>
      </c>
      <c r="H8" s="41" t="s">
        <v>648</v>
      </c>
      <c r="I8" s="130">
        <v>62.4</v>
      </c>
      <c r="J8" s="130" t="s">
        <v>649</v>
      </c>
      <c r="K8" s="28">
        <v>3004051177</v>
      </c>
      <c r="L8" s="132" t="s">
        <v>650</v>
      </c>
    </row>
    <row r="9" spans="1:12" ht="48" x14ac:dyDescent="0.25">
      <c r="A9" s="42" t="s">
        <v>651</v>
      </c>
      <c r="B9" s="41" t="s">
        <v>652</v>
      </c>
      <c r="C9" s="87" t="s">
        <v>653</v>
      </c>
      <c r="D9" s="41" t="s">
        <v>654</v>
      </c>
      <c r="E9" s="156">
        <v>76800000</v>
      </c>
      <c r="F9" s="29" t="s">
        <v>655</v>
      </c>
      <c r="G9" s="29">
        <v>20</v>
      </c>
      <c r="H9" s="41" t="s">
        <v>656</v>
      </c>
      <c r="I9" s="130">
        <v>36.1</v>
      </c>
      <c r="J9" s="130" t="s">
        <v>657</v>
      </c>
      <c r="K9" s="28">
        <v>3002441222</v>
      </c>
      <c r="L9" s="132" t="s">
        <v>658</v>
      </c>
    </row>
    <row r="10" spans="1:12" ht="96" x14ac:dyDescent="0.25">
      <c r="A10" s="42" t="s">
        <v>659</v>
      </c>
      <c r="B10" s="41" t="s">
        <v>113</v>
      </c>
      <c r="C10" s="133" t="s">
        <v>660</v>
      </c>
      <c r="D10" s="41" t="s">
        <v>661</v>
      </c>
      <c r="E10" s="156">
        <v>99000000</v>
      </c>
      <c r="F10" s="34" t="s">
        <v>162</v>
      </c>
      <c r="G10" s="29">
        <v>98</v>
      </c>
      <c r="H10" s="41" t="s">
        <v>662</v>
      </c>
      <c r="I10" s="130">
        <v>46.5</v>
      </c>
      <c r="J10" s="130" t="s">
        <v>615</v>
      </c>
      <c r="K10" s="28">
        <v>3004621499</v>
      </c>
      <c r="L10" s="132" t="s">
        <v>663</v>
      </c>
    </row>
    <row r="11" spans="1:12" ht="67.5" x14ac:dyDescent="0.25">
      <c r="A11" s="42" t="s">
        <v>664</v>
      </c>
      <c r="B11" s="41" t="s">
        <v>113</v>
      </c>
      <c r="C11" s="87" t="s">
        <v>665</v>
      </c>
      <c r="D11" s="41" t="s">
        <v>666</v>
      </c>
      <c r="E11" s="156">
        <v>90000000</v>
      </c>
      <c r="F11" s="29" t="s">
        <v>667</v>
      </c>
      <c r="G11" s="29">
        <v>42</v>
      </c>
      <c r="H11" s="41" t="s">
        <v>668</v>
      </c>
      <c r="I11" s="134">
        <v>57.5</v>
      </c>
      <c r="J11" s="134" t="s">
        <v>615</v>
      </c>
      <c r="K11" s="28">
        <v>3002160591</v>
      </c>
      <c r="L11" s="132" t="s">
        <v>669</v>
      </c>
    </row>
    <row r="12" spans="1:12" ht="48" x14ac:dyDescent="0.25">
      <c r="A12" s="42" t="s">
        <v>670</v>
      </c>
      <c r="B12" s="41" t="s">
        <v>113</v>
      </c>
      <c r="C12" s="87" t="s">
        <v>671</v>
      </c>
      <c r="D12" s="41" t="s">
        <v>975</v>
      </c>
      <c r="E12" s="156">
        <v>100000000</v>
      </c>
      <c r="F12" s="29" t="s">
        <v>672</v>
      </c>
      <c r="G12" s="29">
        <v>29</v>
      </c>
      <c r="H12" s="29" t="s">
        <v>673</v>
      </c>
      <c r="I12" s="130">
        <v>40.9</v>
      </c>
      <c r="J12" s="130" t="s">
        <v>657</v>
      </c>
      <c r="K12" s="28">
        <v>3002682980</v>
      </c>
      <c r="L12" s="132" t="s">
        <v>674</v>
      </c>
    </row>
    <row r="13" spans="1:12" ht="48" x14ac:dyDescent="0.25">
      <c r="A13" s="42" t="s">
        <v>675</v>
      </c>
      <c r="B13" s="41" t="s">
        <v>113</v>
      </c>
      <c r="C13" s="87" t="s">
        <v>676</v>
      </c>
      <c r="D13" s="41" t="s">
        <v>677</v>
      </c>
      <c r="E13" s="156">
        <v>82000000</v>
      </c>
      <c r="F13" s="29" t="s">
        <v>678</v>
      </c>
      <c r="G13" s="29">
        <v>40</v>
      </c>
      <c r="H13" s="29" t="s">
        <v>976</v>
      </c>
      <c r="I13" s="130">
        <v>39.9</v>
      </c>
      <c r="J13" s="130" t="s">
        <v>657</v>
      </c>
      <c r="K13" s="28">
        <v>3002683827</v>
      </c>
      <c r="L13" s="132" t="s">
        <v>679</v>
      </c>
    </row>
    <row r="14" spans="1:12" ht="84" x14ac:dyDescent="0.25">
      <c r="A14" s="42" t="s">
        <v>680</v>
      </c>
      <c r="B14" s="41" t="s">
        <v>113</v>
      </c>
      <c r="C14" s="87" t="s">
        <v>681</v>
      </c>
      <c r="D14" s="41" t="s">
        <v>682</v>
      </c>
      <c r="E14" s="156">
        <v>189584030</v>
      </c>
      <c r="F14" s="29" t="s">
        <v>678</v>
      </c>
      <c r="G14" s="29">
        <v>83</v>
      </c>
      <c r="H14" s="29" t="s">
        <v>683</v>
      </c>
      <c r="I14" s="130">
        <v>52.2</v>
      </c>
      <c r="J14" s="130" t="s">
        <v>615</v>
      </c>
      <c r="K14" s="28">
        <v>3004662371</v>
      </c>
      <c r="L14" s="132" t="s">
        <v>684</v>
      </c>
    </row>
    <row r="15" spans="1:12" ht="60" x14ac:dyDescent="0.25">
      <c r="A15" s="42" t="s">
        <v>685</v>
      </c>
      <c r="B15" s="41" t="s">
        <v>113</v>
      </c>
      <c r="C15" s="87" t="s">
        <v>686</v>
      </c>
      <c r="D15" s="41" t="s">
        <v>687</v>
      </c>
      <c r="E15" s="156">
        <v>78000000</v>
      </c>
      <c r="F15" s="29" t="s">
        <v>688</v>
      </c>
      <c r="G15" s="29">
        <v>22</v>
      </c>
      <c r="H15" s="29" t="s">
        <v>689</v>
      </c>
      <c r="I15" s="130">
        <v>47.6</v>
      </c>
      <c r="J15" s="130" t="s">
        <v>615</v>
      </c>
      <c r="K15" s="28">
        <v>3002692969</v>
      </c>
      <c r="L15" s="132" t="s">
        <v>690</v>
      </c>
    </row>
    <row r="16" spans="1:12" ht="36" x14ac:dyDescent="0.25">
      <c r="A16" s="42" t="s">
        <v>691</v>
      </c>
      <c r="B16" s="41" t="s">
        <v>48</v>
      </c>
      <c r="C16" s="87" t="s">
        <v>692</v>
      </c>
      <c r="D16" s="41" t="s">
        <v>693</v>
      </c>
      <c r="E16" s="156">
        <v>150000000</v>
      </c>
      <c r="F16" s="29" t="s">
        <v>694</v>
      </c>
      <c r="G16" s="29">
        <v>67</v>
      </c>
      <c r="H16" s="29" t="s">
        <v>695</v>
      </c>
      <c r="I16" s="130">
        <v>53.7</v>
      </c>
      <c r="J16" s="130" t="s">
        <v>615</v>
      </c>
      <c r="K16" s="28">
        <v>3007045894</v>
      </c>
      <c r="L16" s="132" t="s">
        <v>696</v>
      </c>
    </row>
    <row r="17" spans="1:12" ht="60" x14ac:dyDescent="0.25">
      <c r="A17" s="42" t="s">
        <v>697</v>
      </c>
      <c r="B17" s="41" t="s">
        <v>48</v>
      </c>
      <c r="C17" s="87" t="s">
        <v>698</v>
      </c>
      <c r="D17" s="41" t="s">
        <v>699</v>
      </c>
      <c r="E17" s="156">
        <v>100000000</v>
      </c>
      <c r="F17" s="41" t="s">
        <v>700</v>
      </c>
      <c r="G17" s="41">
        <v>25</v>
      </c>
      <c r="H17" s="41" t="s">
        <v>701</v>
      </c>
      <c r="I17" s="135">
        <v>62.6</v>
      </c>
      <c r="J17" s="135" t="s">
        <v>649</v>
      </c>
      <c r="K17" s="28">
        <v>3002377976</v>
      </c>
      <c r="L17" s="132" t="s">
        <v>702</v>
      </c>
    </row>
    <row r="18" spans="1:12" ht="72" x14ac:dyDescent="0.25">
      <c r="A18" s="42" t="s">
        <v>703</v>
      </c>
      <c r="B18" s="41" t="s">
        <v>704</v>
      </c>
      <c r="C18" s="87" t="s">
        <v>705</v>
      </c>
      <c r="D18" s="41" t="s">
        <v>706</v>
      </c>
      <c r="E18" s="156">
        <v>45000000</v>
      </c>
      <c r="F18" s="29" t="s">
        <v>707</v>
      </c>
      <c r="G18" s="29">
        <v>135</v>
      </c>
      <c r="H18" s="29" t="s">
        <v>708</v>
      </c>
      <c r="I18" s="130">
        <v>44</v>
      </c>
      <c r="J18" s="130" t="s">
        <v>615</v>
      </c>
      <c r="K18" s="28">
        <v>3007496102</v>
      </c>
      <c r="L18" s="132" t="s">
        <v>709</v>
      </c>
    </row>
    <row r="19" spans="1:12" ht="36" x14ac:dyDescent="0.25">
      <c r="A19" s="42" t="s">
        <v>710</v>
      </c>
      <c r="B19" s="41" t="s">
        <v>704</v>
      </c>
      <c r="C19" s="87" t="s">
        <v>711</v>
      </c>
      <c r="D19" s="136" t="s">
        <v>712</v>
      </c>
      <c r="E19" s="156">
        <v>62000000</v>
      </c>
      <c r="F19" s="29" t="s">
        <v>713</v>
      </c>
      <c r="G19" s="29">
        <v>26</v>
      </c>
      <c r="H19" s="29" t="s">
        <v>714</v>
      </c>
      <c r="I19" s="130">
        <v>41.7</v>
      </c>
      <c r="J19" s="130" t="s">
        <v>615</v>
      </c>
      <c r="K19" s="28">
        <v>3002325551</v>
      </c>
      <c r="L19" s="132" t="s">
        <v>715</v>
      </c>
    </row>
    <row r="20" spans="1:12" ht="60" x14ac:dyDescent="0.25">
      <c r="A20" s="42" t="s">
        <v>716</v>
      </c>
      <c r="B20" s="41" t="s">
        <v>11</v>
      </c>
      <c r="C20" s="87" t="s">
        <v>717</v>
      </c>
      <c r="D20" s="41" t="s">
        <v>718</v>
      </c>
      <c r="E20" s="156">
        <v>100000000</v>
      </c>
      <c r="F20" s="41" t="s">
        <v>700</v>
      </c>
      <c r="G20" s="41">
        <v>30</v>
      </c>
      <c r="H20" s="41" t="s">
        <v>719</v>
      </c>
      <c r="I20" s="135">
        <v>57.1</v>
      </c>
      <c r="J20" s="135" t="s">
        <v>615</v>
      </c>
      <c r="K20" s="28">
        <v>3002168761</v>
      </c>
      <c r="L20" s="132" t="s">
        <v>720</v>
      </c>
    </row>
    <row r="21" spans="1:12" ht="48" x14ac:dyDescent="0.25">
      <c r="A21" s="42" t="s">
        <v>721</v>
      </c>
      <c r="B21" s="41" t="s">
        <v>127</v>
      </c>
      <c r="C21" s="87" t="s">
        <v>722</v>
      </c>
      <c r="D21" s="41" t="s">
        <v>723</v>
      </c>
      <c r="E21" s="156">
        <v>23000000</v>
      </c>
      <c r="F21" s="29" t="s">
        <v>724</v>
      </c>
      <c r="G21" s="29">
        <v>23</v>
      </c>
      <c r="H21" s="29" t="s">
        <v>725</v>
      </c>
      <c r="I21" s="137">
        <v>34.200000000000003</v>
      </c>
      <c r="J21" s="137" t="s">
        <v>657</v>
      </c>
      <c r="K21" s="28">
        <v>3004078428</v>
      </c>
      <c r="L21" s="132" t="s">
        <v>726</v>
      </c>
    </row>
    <row r="22" spans="1:12" ht="60" x14ac:dyDescent="0.25">
      <c r="A22" s="42" t="s">
        <v>727</v>
      </c>
      <c r="B22" s="41" t="s">
        <v>127</v>
      </c>
      <c r="C22" s="87" t="s">
        <v>728</v>
      </c>
      <c r="D22" s="41" t="s">
        <v>729</v>
      </c>
      <c r="E22" s="156">
        <v>92000000</v>
      </c>
      <c r="F22" s="29" t="s">
        <v>700</v>
      </c>
      <c r="G22" s="29">
        <v>31</v>
      </c>
      <c r="H22" s="29" t="s">
        <v>730</v>
      </c>
      <c r="I22" s="130">
        <v>46.9</v>
      </c>
      <c r="J22" s="130" t="s">
        <v>615</v>
      </c>
      <c r="K22" s="28">
        <v>3004194988</v>
      </c>
      <c r="L22" s="132" t="s">
        <v>731</v>
      </c>
    </row>
    <row r="23" spans="1:12" ht="60" x14ac:dyDescent="0.25">
      <c r="A23" s="42" t="s">
        <v>732</v>
      </c>
      <c r="B23" s="41" t="s">
        <v>127</v>
      </c>
      <c r="C23" s="87" t="s">
        <v>733</v>
      </c>
      <c r="D23" s="41" t="s">
        <v>734</v>
      </c>
      <c r="E23" s="156">
        <v>55000000</v>
      </c>
      <c r="F23" s="29" t="s">
        <v>700</v>
      </c>
      <c r="G23" s="29">
        <v>34</v>
      </c>
      <c r="H23" s="29" t="s">
        <v>730</v>
      </c>
      <c r="I23" s="130">
        <v>46.9</v>
      </c>
      <c r="J23" s="130" t="s">
        <v>615</v>
      </c>
      <c r="K23" s="28" t="s">
        <v>735</v>
      </c>
      <c r="L23" s="132" t="s">
        <v>736</v>
      </c>
    </row>
    <row r="24" spans="1:12" ht="72" x14ac:dyDescent="0.25">
      <c r="A24" s="42" t="s">
        <v>737</v>
      </c>
      <c r="B24" s="41" t="s">
        <v>127</v>
      </c>
      <c r="C24" s="87" t="s">
        <v>738</v>
      </c>
      <c r="D24" s="41" t="s">
        <v>739</v>
      </c>
      <c r="E24" s="156">
        <v>80000000</v>
      </c>
      <c r="F24" s="29" t="s">
        <v>740</v>
      </c>
      <c r="G24" s="29">
        <v>70</v>
      </c>
      <c r="H24" s="29" t="s">
        <v>741</v>
      </c>
      <c r="I24" s="130">
        <v>62.7</v>
      </c>
      <c r="J24" s="130" t="s">
        <v>649</v>
      </c>
      <c r="K24" s="28" t="s">
        <v>742</v>
      </c>
      <c r="L24" s="132" t="s">
        <v>743</v>
      </c>
    </row>
    <row r="25" spans="1:12" ht="60" x14ac:dyDescent="0.25">
      <c r="A25" s="42" t="s">
        <v>744</v>
      </c>
      <c r="B25" s="41" t="s">
        <v>127</v>
      </c>
      <c r="C25" s="87" t="s">
        <v>745</v>
      </c>
      <c r="D25" s="41" t="s">
        <v>746</v>
      </c>
      <c r="E25" s="149">
        <v>72720650</v>
      </c>
      <c r="F25" s="29" t="s">
        <v>747</v>
      </c>
      <c r="G25" s="29">
        <v>15</v>
      </c>
      <c r="H25" s="29" t="s">
        <v>748</v>
      </c>
      <c r="I25" s="130">
        <v>49.6</v>
      </c>
      <c r="J25" s="130" t="s">
        <v>615</v>
      </c>
      <c r="K25" s="28">
        <v>3002364451</v>
      </c>
      <c r="L25" s="132" t="s">
        <v>749</v>
      </c>
    </row>
    <row r="26" spans="1:12" ht="101.25" x14ac:dyDescent="0.25">
      <c r="A26" s="42" t="s">
        <v>750</v>
      </c>
      <c r="B26" s="41" t="s">
        <v>127</v>
      </c>
      <c r="C26" s="87" t="s">
        <v>751</v>
      </c>
      <c r="D26" s="41" t="s">
        <v>752</v>
      </c>
      <c r="E26" s="156">
        <v>48420000</v>
      </c>
      <c r="F26" s="29" t="s">
        <v>753</v>
      </c>
      <c r="G26" s="29">
        <v>55</v>
      </c>
      <c r="H26" s="29" t="s">
        <v>754</v>
      </c>
      <c r="I26" s="130">
        <v>49.6</v>
      </c>
      <c r="J26" s="130" t="s">
        <v>615</v>
      </c>
      <c r="K26" s="28">
        <v>3004637791</v>
      </c>
      <c r="L26" s="132" t="s">
        <v>755</v>
      </c>
    </row>
    <row r="27" spans="1:12" ht="60" x14ac:dyDescent="0.25">
      <c r="A27" s="42" t="s">
        <v>756</v>
      </c>
      <c r="B27" s="41" t="s">
        <v>30</v>
      </c>
      <c r="C27" s="87" t="s">
        <v>757</v>
      </c>
      <c r="D27" s="41" t="s">
        <v>758</v>
      </c>
      <c r="E27" s="156">
        <v>60000000</v>
      </c>
      <c r="F27" s="29" t="s">
        <v>759</v>
      </c>
      <c r="G27" s="29">
        <v>72</v>
      </c>
      <c r="H27" s="29" t="s">
        <v>760</v>
      </c>
      <c r="I27" s="130">
        <v>77</v>
      </c>
      <c r="J27" s="130" t="s">
        <v>761</v>
      </c>
      <c r="K27" s="28">
        <v>3004657907</v>
      </c>
      <c r="L27" s="132" t="s">
        <v>762</v>
      </c>
    </row>
    <row r="28" spans="1:12" ht="36" x14ac:dyDescent="0.25">
      <c r="A28" s="42" t="s">
        <v>763</v>
      </c>
      <c r="B28" s="41" t="s">
        <v>82</v>
      </c>
      <c r="C28" s="87" t="s">
        <v>764</v>
      </c>
      <c r="D28" s="41" t="s">
        <v>765</v>
      </c>
      <c r="E28" s="156">
        <v>230000000</v>
      </c>
      <c r="F28" s="29" t="s">
        <v>766</v>
      </c>
      <c r="G28" s="29">
        <v>750</v>
      </c>
      <c r="H28" s="29" t="s">
        <v>767</v>
      </c>
      <c r="I28" s="130">
        <v>36</v>
      </c>
      <c r="J28" s="130" t="s">
        <v>657</v>
      </c>
      <c r="K28" s="28">
        <v>3002235584</v>
      </c>
      <c r="L28" s="132" t="s">
        <v>768</v>
      </c>
    </row>
    <row r="29" spans="1:12" ht="60" x14ac:dyDescent="0.25">
      <c r="A29" s="42" t="s">
        <v>300</v>
      </c>
      <c r="B29" s="41" t="s">
        <v>82</v>
      </c>
      <c r="C29" s="87" t="s">
        <v>769</v>
      </c>
      <c r="D29" s="41" t="s">
        <v>770</v>
      </c>
      <c r="E29" s="156">
        <v>129500000</v>
      </c>
      <c r="F29" s="29" t="s">
        <v>771</v>
      </c>
      <c r="G29" s="29">
        <v>25</v>
      </c>
      <c r="H29" s="29" t="s">
        <v>772</v>
      </c>
      <c r="I29" s="130">
        <v>40.1</v>
      </c>
      <c r="J29" s="130" t="s">
        <v>657</v>
      </c>
      <c r="K29" s="29">
        <v>3004045760</v>
      </c>
      <c r="L29" s="132" t="s">
        <v>773</v>
      </c>
    </row>
    <row r="30" spans="1:12" ht="67.5" x14ac:dyDescent="0.25">
      <c r="A30" s="138" t="s">
        <v>774</v>
      </c>
      <c r="B30" s="77" t="s">
        <v>82</v>
      </c>
      <c r="C30" s="88" t="s">
        <v>775</v>
      </c>
      <c r="D30" s="77" t="s">
        <v>776</v>
      </c>
      <c r="E30" s="158">
        <v>25014320</v>
      </c>
      <c r="F30" s="128" t="s">
        <v>777</v>
      </c>
      <c r="G30" s="128">
        <v>13</v>
      </c>
      <c r="H30" s="128" t="s">
        <v>778</v>
      </c>
      <c r="I30" s="139">
        <v>42.6</v>
      </c>
      <c r="J30" s="139" t="s">
        <v>615</v>
      </c>
      <c r="K30" s="140">
        <v>3002656959</v>
      </c>
      <c r="L30" s="141" t="s">
        <v>779</v>
      </c>
    </row>
    <row r="31" spans="1:12" x14ac:dyDescent="0.25">
      <c r="A31" s="78"/>
      <c r="B31" s="78"/>
      <c r="C31" s="78"/>
      <c r="D31" s="78"/>
      <c r="E31" s="79">
        <f>SUBTOTAL(109,'2015'!$E$2:$E$30)</f>
        <v>2250000000</v>
      </c>
      <c r="F31" s="78"/>
      <c r="G31" s="78">
        <f>SUBTOTAL(109,'2015'!$G$2:$G$30)</f>
        <v>2679</v>
      </c>
      <c r="H31" s="78"/>
      <c r="I31" s="78">
        <f>SUBTOTAL(109,'2015'!$I$2:$I$30)</f>
        <v>1405.6</v>
      </c>
      <c r="J31" s="78"/>
      <c r="K31" s="78"/>
      <c r="L31" s="78"/>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1B514-F42E-4154-8414-4C46A2BEA870}">
  <dimension ref="A1:L17"/>
  <sheetViews>
    <sheetView zoomScale="90" zoomScaleNormal="90" workbookViewId="0">
      <pane ySplit="1" topLeftCell="A2" activePane="bottomLeft" state="frozen"/>
      <selection pane="bottomLeft" activeCell="D19" sqref="D19"/>
    </sheetView>
  </sheetViews>
  <sheetFormatPr baseColWidth="10" defaultRowHeight="15" x14ac:dyDescent="0.25"/>
  <cols>
    <col min="2" max="2" width="26.85546875" customWidth="1"/>
    <col min="3" max="3" width="24.28515625" customWidth="1"/>
    <col min="4" max="4" width="37.140625" customWidth="1"/>
    <col min="5" max="5" width="13" bestFit="1" customWidth="1"/>
    <col min="6" max="7" width="22.85546875" customWidth="1"/>
    <col min="8" max="8" width="23.28515625" customWidth="1"/>
    <col min="11" max="11" width="17.28515625" bestFit="1" customWidth="1"/>
    <col min="12" max="12" width="53.140625" customWidth="1"/>
  </cols>
  <sheetData>
    <row r="1" spans="1:12" ht="15.75" thickTop="1" x14ac:dyDescent="0.25">
      <c r="A1" s="93" t="s">
        <v>0</v>
      </c>
      <c r="B1" s="93" t="s">
        <v>1</v>
      </c>
      <c r="C1" s="93" t="s">
        <v>2</v>
      </c>
      <c r="D1" s="93" t="s">
        <v>3</v>
      </c>
      <c r="E1" s="93" t="s">
        <v>4</v>
      </c>
      <c r="F1" s="93" t="s">
        <v>5</v>
      </c>
      <c r="G1" s="93" t="s">
        <v>6</v>
      </c>
      <c r="H1" s="93" t="s">
        <v>163</v>
      </c>
      <c r="I1" s="93" t="s">
        <v>449</v>
      </c>
      <c r="J1" s="93" t="s">
        <v>609</v>
      </c>
      <c r="K1" s="93" t="s">
        <v>8</v>
      </c>
      <c r="L1" s="93" t="s">
        <v>9</v>
      </c>
    </row>
    <row r="2" spans="1:12" ht="60" x14ac:dyDescent="0.25">
      <c r="A2" s="28" t="s">
        <v>780</v>
      </c>
      <c r="B2" s="29" t="s">
        <v>30</v>
      </c>
      <c r="C2" s="142" t="s">
        <v>781</v>
      </c>
      <c r="D2" s="41" t="s">
        <v>782</v>
      </c>
      <c r="E2" s="149">
        <v>100000000</v>
      </c>
      <c r="F2" s="29" t="s">
        <v>977</v>
      </c>
      <c r="G2" s="29" t="s">
        <v>783</v>
      </c>
      <c r="H2" s="29" t="s">
        <v>419</v>
      </c>
      <c r="I2" s="124">
        <v>72.599999999999994</v>
      </c>
      <c r="J2" s="29" t="s">
        <v>784</v>
      </c>
      <c r="K2" s="29">
        <v>3007116818</v>
      </c>
      <c r="L2" s="160" t="s">
        <v>785</v>
      </c>
    </row>
    <row r="3" spans="1:12" ht="60" x14ac:dyDescent="0.25">
      <c r="A3" s="28" t="s">
        <v>786</v>
      </c>
      <c r="B3" s="28" t="s">
        <v>11</v>
      </c>
      <c r="C3" s="87" t="s">
        <v>787</v>
      </c>
      <c r="D3" s="41" t="s">
        <v>788</v>
      </c>
      <c r="E3" s="149">
        <v>120565531</v>
      </c>
      <c r="F3" s="29" t="s">
        <v>78</v>
      </c>
      <c r="G3" s="29" t="s">
        <v>789</v>
      </c>
      <c r="H3" s="29" t="s">
        <v>790</v>
      </c>
      <c r="I3" s="143">
        <v>67</v>
      </c>
      <c r="J3" s="29" t="s">
        <v>791</v>
      </c>
      <c r="K3" s="29">
        <v>3004045329</v>
      </c>
      <c r="L3" s="160" t="s">
        <v>792</v>
      </c>
    </row>
    <row r="4" spans="1:12" ht="60" x14ac:dyDescent="0.25">
      <c r="A4" s="28" t="s">
        <v>793</v>
      </c>
      <c r="B4" s="28" t="s">
        <v>82</v>
      </c>
      <c r="C4" s="142" t="s">
        <v>794</v>
      </c>
      <c r="D4" s="41" t="s">
        <v>795</v>
      </c>
      <c r="E4" s="149">
        <v>114300000</v>
      </c>
      <c r="F4" s="29" t="s">
        <v>796</v>
      </c>
      <c r="G4" s="29" t="s">
        <v>797</v>
      </c>
      <c r="H4" s="29" t="s">
        <v>798</v>
      </c>
      <c r="I4" s="29">
        <v>64.2</v>
      </c>
      <c r="J4" s="29" t="s">
        <v>799</v>
      </c>
      <c r="K4" s="29">
        <v>3007061172</v>
      </c>
      <c r="L4" s="160" t="s">
        <v>800</v>
      </c>
    </row>
    <row r="5" spans="1:12" ht="72" x14ac:dyDescent="0.25">
      <c r="A5" s="28" t="s">
        <v>801</v>
      </c>
      <c r="B5" s="41" t="s">
        <v>30</v>
      </c>
      <c r="C5" s="142" t="s">
        <v>802</v>
      </c>
      <c r="D5" s="41" t="s">
        <v>978</v>
      </c>
      <c r="E5" s="149">
        <v>73900000</v>
      </c>
      <c r="F5" s="29" t="s">
        <v>803</v>
      </c>
      <c r="G5" s="29" t="s">
        <v>804</v>
      </c>
      <c r="H5" s="29" t="s">
        <v>805</v>
      </c>
      <c r="I5" s="124">
        <v>63.9</v>
      </c>
      <c r="J5" s="29" t="s">
        <v>799</v>
      </c>
      <c r="K5" s="29">
        <v>3004605072</v>
      </c>
      <c r="L5" s="160" t="s">
        <v>806</v>
      </c>
    </row>
    <row r="6" spans="1:12" ht="60" x14ac:dyDescent="0.25">
      <c r="A6" s="28" t="s">
        <v>807</v>
      </c>
      <c r="B6" s="29" t="s">
        <v>808</v>
      </c>
      <c r="C6" s="142" t="s">
        <v>809</v>
      </c>
      <c r="D6" s="41" t="s">
        <v>810</v>
      </c>
      <c r="E6" s="149">
        <v>119300000</v>
      </c>
      <c r="F6" s="29" t="s">
        <v>811</v>
      </c>
      <c r="G6" s="29" t="s">
        <v>812</v>
      </c>
      <c r="H6" s="29" t="s">
        <v>813</v>
      </c>
      <c r="I6" s="29">
        <v>50.7</v>
      </c>
      <c r="J6" s="29" t="s">
        <v>814</v>
      </c>
      <c r="K6" s="29">
        <v>3004666557</v>
      </c>
      <c r="L6" s="160" t="s">
        <v>815</v>
      </c>
    </row>
    <row r="7" spans="1:12" ht="108" x14ac:dyDescent="0.25">
      <c r="A7" s="28" t="s">
        <v>816</v>
      </c>
      <c r="B7" s="28" t="s">
        <v>127</v>
      </c>
      <c r="C7" s="87" t="s">
        <v>817</v>
      </c>
      <c r="D7" s="41" t="s">
        <v>818</v>
      </c>
      <c r="E7" s="149">
        <v>91500000</v>
      </c>
      <c r="F7" s="29" t="s">
        <v>819</v>
      </c>
      <c r="G7" s="29" t="s">
        <v>820</v>
      </c>
      <c r="H7" s="29" t="s">
        <v>821</v>
      </c>
      <c r="I7" s="29">
        <v>50.6</v>
      </c>
      <c r="J7" s="29" t="s">
        <v>822</v>
      </c>
      <c r="K7" s="29">
        <v>3011078803</v>
      </c>
      <c r="L7" s="160" t="s">
        <v>823</v>
      </c>
    </row>
    <row r="8" spans="1:12" ht="36" x14ac:dyDescent="0.25">
      <c r="A8" s="28" t="s">
        <v>824</v>
      </c>
      <c r="B8" s="28" t="s">
        <v>75</v>
      </c>
      <c r="C8" s="87" t="s">
        <v>825</v>
      </c>
      <c r="D8" s="41" t="s">
        <v>826</v>
      </c>
      <c r="E8" s="149">
        <v>37255000</v>
      </c>
      <c r="F8" s="29" t="s">
        <v>827</v>
      </c>
      <c r="G8" s="29" t="s">
        <v>828</v>
      </c>
      <c r="H8" s="29" t="s">
        <v>829</v>
      </c>
      <c r="I8" s="29">
        <v>49.7</v>
      </c>
      <c r="J8" s="29" t="s">
        <v>814</v>
      </c>
      <c r="K8" s="29">
        <v>3002313939</v>
      </c>
      <c r="L8" s="160" t="s">
        <v>830</v>
      </c>
    </row>
    <row r="9" spans="1:12" ht="180" x14ac:dyDescent="0.25">
      <c r="A9" s="28" t="s">
        <v>831</v>
      </c>
      <c r="B9" s="28" t="s">
        <v>30</v>
      </c>
      <c r="C9" s="87" t="s">
        <v>832</v>
      </c>
      <c r="D9" s="41" t="s">
        <v>979</v>
      </c>
      <c r="E9" s="149">
        <v>165900000</v>
      </c>
      <c r="F9" s="29" t="s">
        <v>833</v>
      </c>
      <c r="G9" s="29" t="s">
        <v>834</v>
      </c>
      <c r="H9" s="29" t="s">
        <v>835</v>
      </c>
      <c r="I9" s="124">
        <v>46.6</v>
      </c>
      <c r="J9" s="29" t="s">
        <v>836</v>
      </c>
      <c r="K9" s="29">
        <v>3004087870</v>
      </c>
      <c r="L9" s="160" t="s">
        <v>837</v>
      </c>
    </row>
    <row r="10" spans="1:12" ht="108" x14ac:dyDescent="0.25">
      <c r="A10" s="28" t="s">
        <v>838</v>
      </c>
      <c r="B10" s="28" t="s">
        <v>808</v>
      </c>
      <c r="C10" s="142" t="s">
        <v>839</v>
      </c>
      <c r="D10" s="142" t="s">
        <v>980</v>
      </c>
      <c r="E10" s="149">
        <v>75000000</v>
      </c>
      <c r="F10" s="29" t="s">
        <v>840</v>
      </c>
      <c r="G10" s="29" t="s">
        <v>841</v>
      </c>
      <c r="H10" s="29" t="s">
        <v>842</v>
      </c>
      <c r="I10" s="29">
        <v>39.5</v>
      </c>
      <c r="J10" s="29" t="s">
        <v>843</v>
      </c>
      <c r="K10" s="29">
        <v>3006324743</v>
      </c>
      <c r="L10" s="160" t="s">
        <v>844</v>
      </c>
    </row>
    <row r="11" spans="1:12" ht="84" x14ac:dyDescent="0.25">
      <c r="A11" s="28" t="s">
        <v>845</v>
      </c>
      <c r="B11" s="28" t="s">
        <v>113</v>
      </c>
      <c r="C11" s="142" t="s">
        <v>846</v>
      </c>
      <c r="D11" s="41" t="s">
        <v>847</v>
      </c>
      <c r="E11" s="149">
        <v>83199121</v>
      </c>
      <c r="F11" s="29" t="s">
        <v>848</v>
      </c>
      <c r="G11" s="29" t="s">
        <v>849</v>
      </c>
      <c r="H11" s="29" t="s">
        <v>850</v>
      </c>
      <c r="I11" s="29">
        <v>54.5</v>
      </c>
      <c r="J11" s="29" t="s">
        <v>822</v>
      </c>
      <c r="K11" s="144">
        <v>3004084499</v>
      </c>
      <c r="L11" s="160" t="s">
        <v>851</v>
      </c>
    </row>
    <row r="12" spans="1:12" ht="48" x14ac:dyDescent="0.25">
      <c r="A12" s="28" t="s">
        <v>852</v>
      </c>
      <c r="B12" s="28" t="s">
        <v>30</v>
      </c>
      <c r="C12" s="142" t="s">
        <v>853</v>
      </c>
      <c r="D12" s="41" t="s">
        <v>854</v>
      </c>
      <c r="E12" s="149">
        <v>77300000</v>
      </c>
      <c r="F12" s="29" t="s">
        <v>855</v>
      </c>
      <c r="G12" s="29">
        <v>1260</v>
      </c>
      <c r="H12" s="29" t="s">
        <v>419</v>
      </c>
      <c r="I12" s="29">
        <v>72.599999999999994</v>
      </c>
      <c r="J12" s="29" t="s">
        <v>856</v>
      </c>
      <c r="K12" s="29">
        <v>3004051156</v>
      </c>
      <c r="L12" s="160" t="s">
        <v>857</v>
      </c>
    </row>
    <row r="13" spans="1:12" ht="36" x14ac:dyDescent="0.25">
      <c r="A13" s="28" t="s">
        <v>858</v>
      </c>
      <c r="B13" s="29" t="s">
        <v>127</v>
      </c>
      <c r="C13" s="142" t="s">
        <v>859</v>
      </c>
      <c r="D13" s="41" t="s">
        <v>860</v>
      </c>
      <c r="E13" s="149">
        <v>118850000</v>
      </c>
      <c r="F13" s="29" t="s">
        <v>861</v>
      </c>
      <c r="G13" s="29" t="s">
        <v>862</v>
      </c>
      <c r="H13" s="29" t="s">
        <v>584</v>
      </c>
      <c r="I13" s="29">
        <v>47.2</v>
      </c>
      <c r="J13" s="29" t="s">
        <v>822</v>
      </c>
      <c r="K13" s="29">
        <v>3002087418</v>
      </c>
      <c r="L13" s="160" t="s">
        <v>863</v>
      </c>
    </row>
    <row r="14" spans="1:12" ht="48" x14ac:dyDescent="0.25">
      <c r="A14" s="28" t="s">
        <v>864</v>
      </c>
      <c r="B14" s="29" t="s">
        <v>865</v>
      </c>
      <c r="C14" s="142" t="s">
        <v>866</v>
      </c>
      <c r="D14" s="41" t="s">
        <v>867</v>
      </c>
      <c r="E14" s="149">
        <v>40000000</v>
      </c>
      <c r="F14" s="29" t="s">
        <v>868</v>
      </c>
      <c r="G14" s="29" t="s">
        <v>869</v>
      </c>
      <c r="H14" s="29" t="s">
        <v>870</v>
      </c>
      <c r="I14" s="29">
        <v>65.5</v>
      </c>
      <c r="J14" s="29" t="s">
        <v>649</v>
      </c>
      <c r="K14" s="29">
        <v>3007128209</v>
      </c>
      <c r="L14" s="160" t="s">
        <v>871</v>
      </c>
    </row>
    <row r="15" spans="1:12" ht="60" x14ac:dyDescent="0.25">
      <c r="A15" s="28" t="s">
        <v>872</v>
      </c>
      <c r="B15" s="29" t="s">
        <v>48</v>
      </c>
      <c r="C15" s="142" t="s">
        <v>873</v>
      </c>
      <c r="D15" s="41" t="s">
        <v>874</v>
      </c>
      <c r="E15" s="149">
        <v>65191286</v>
      </c>
      <c r="F15" s="29" t="s">
        <v>875</v>
      </c>
      <c r="G15" s="29" t="s">
        <v>876</v>
      </c>
      <c r="H15" s="29" t="s">
        <v>548</v>
      </c>
      <c r="I15" s="29">
        <v>51.8</v>
      </c>
      <c r="J15" s="29" t="s">
        <v>822</v>
      </c>
      <c r="K15" s="29">
        <v>3002654477</v>
      </c>
      <c r="L15" s="160" t="s">
        <v>877</v>
      </c>
    </row>
    <row r="16" spans="1:12" ht="48" x14ac:dyDescent="0.25">
      <c r="A16" s="28" t="s">
        <v>878</v>
      </c>
      <c r="B16" s="29" t="s">
        <v>75</v>
      </c>
      <c r="C16" s="142" t="s">
        <v>879</v>
      </c>
      <c r="D16" s="41" t="s">
        <v>880</v>
      </c>
      <c r="E16" s="149">
        <v>95830627</v>
      </c>
      <c r="F16" s="29" t="s">
        <v>881</v>
      </c>
      <c r="G16" s="29" t="s">
        <v>882</v>
      </c>
      <c r="H16" s="29" t="s">
        <v>883</v>
      </c>
      <c r="I16" s="29">
        <v>45.2</v>
      </c>
      <c r="J16" s="29" t="s">
        <v>822</v>
      </c>
      <c r="K16" s="29">
        <v>3004554323</v>
      </c>
      <c r="L16" s="160" t="s">
        <v>884</v>
      </c>
    </row>
    <row r="17" spans="1:12" x14ac:dyDescent="0.25">
      <c r="A17" s="80"/>
      <c r="B17" s="81"/>
      <c r="C17" s="82"/>
      <c r="D17" s="83"/>
      <c r="E17" s="86">
        <f>SUM(E2:E16)</f>
        <v>1378091565</v>
      </c>
      <c r="F17" s="84"/>
      <c r="G17" s="159">
        <v>5071</v>
      </c>
      <c r="H17" s="84"/>
      <c r="I17" s="85"/>
      <c r="J17" s="84"/>
      <c r="K17" s="80"/>
      <c r="L17" s="80"/>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E467C-A8B5-4623-97F3-F48165334533}">
  <dimension ref="A1:O8"/>
  <sheetViews>
    <sheetView tabSelected="1" zoomScale="90" zoomScaleNormal="90" workbookViewId="0">
      <pane ySplit="2" topLeftCell="A3" activePane="bottomLeft" state="frozen"/>
      <selection pane="bottomLeft" activeCell="A3" sqref="A3:XFD3"/>
    </sheetView>
  </sheetViews>
  <sheetFormatPr baseColWidth="10" defaultRowHeight="12" x14ac:dyDescent="0.2"/>
  <cols>
    <col min="1" max="2" width="11.42578125" style="18"/>
    <col min="3" max="3" width="37.42578125" style="18" customWidth="1"/>
    <col min="4" max="4" width="23.28515625" style="18" customWidth="1"/>
    <col min="5" max="5" width="11.5703125" style="18" bestFit="1" customWidth="1"/>
    <col min="6" max="6" width="11.85546875" style="18" bestFit="1" customWidth="1"/>
    <col min="7" max="10" width="11.5703125" style="18" bestFit="1" customWidth="1"/>
    <col min="11" max="13" width="11.42578125" style="18"/>
    <col min="14" max="14" width="20.5703125" style="18" customWidth="1"/>
    <col min="15" max="15" width="48.7109375" style="18" customWidth="1"/>
    <col min="16" max="16384" width="11.42578125" style="18"/>
  </cols>
  <sheetData>
    <row r="1" spans="1:15" ht="12.75" thickBot="1" x14ac:dyDescent="0.25">
      <c r="G1" s="116" t="s">
        <v>885</v>
      </c>
      <c r="H1" s="117"/>
      <c r="I1" s="117"/>
      <c r="J1" s="118"/>
      <c r="M1" s="33"/>
    </row>
    <row r="2" spans="1:15" ht="36.75" thickTop="1" x14ac:dyDescent="0.2">
      <c r="A2" s="93" t="s">
        <v>0</v>
      </c>
      <c r="B2" s="93" t="s">
        <v>1</v>
      </c>
      <c r="C2" s="93" t="s">
        <v>2</v>
      </c>
      <c r="D2" s="93" t="s">
        <v>3</v>
      </c>
      <c r="E2" s="93" t="s">
        <v>886</v>
      </c>
      <c r="F2" s="93" t="s">
        <v>887</v>
      </c>
      <c r="G2" s="93" t="s">
        <v>888</v>
      </c>
      <c r="H2" s="93" t="s">
        <v>889</v>
      </c>
      <c r="I2" s="93" t="s">
        <v>890</v>
      </c>
      <c r="J2" s="93" t="s">
        <v>891</v>
      </c>
      <c r="K2" s="93" t="s">
        <v>163</v>
      </c>
      <c r="L2" s="93" t="s">
        <v>892</v>
      </c>
      <c r="M2" s="93" t="s">
        <v>893</v>
      </c>
      <c r="N2" s="93" t="s">
        <v>8</v>
      </c>
      <c r="O2" s="93" t="s">
        <v>9</v>
      </c>
    </row>
    <row r="3" spans="1:15" ht="60" x14ac:dyDescent="0.2">
      <c r="A3" s="25" t="s">
        <v>894</v>
      </c>
      <c r="B3" s="44" t="s">
        <v>808</v>
      </c>
      <c r="C3" s="22" t="s">
        <v>895</v>
      </c>
      <c r="D3" s="50" t="s">
        <v>896</v>
      </c>
      <c r="E3" s="29" t="s">
        <v>897</v>
      </c>
      <c r="F3" s="24">
        <v>45454500</v>
      </c>
      <c r="G3" s="5">
        <v>15</v>
      </c>
      <c r="H3" s="5">
        <v>6</v>
      </c>
      <c r="I3" s="5">
        <v>3</v>
      </c>
      <c r="J3" s="90">
        <f>SUM(G3:I3)</f>
        <v>24</v>
      </c>
      <c r="K3" s="5" t="s">
        <v>898</v>
      </c>
      <c r="L3" s="5" t="s">
        <v>899</v>
      </c>
      <c r="M3" s="76" t="s">
        <v>900</v>
      </c>
      <c r="N3" s="89">
        <v>3002045974</v>
      </c>
      <c r="O3" s="50" t="s">
        <v>901</v>
      </c>
    </row>
    <row r="4" spans="1:15" ht="120" x14ac:dyDescent="0.2">
      <c r="A4" s="25" t="s">
        <v>902</v>
      </c>
      <c r="B4" s="44" t="s">
        <v>903</v>
      </c>
      <c r="C4" s="22" t="s">
        <v>904</v>
      </c>
      <c r="D4" s="50" t="s">
        <v>905</v>
      </c>
      <c r="E4" s="44" t="s">
        <v>906</v>
      </c>
      <c r="F4" s="24">
        <v>60450000</v>
      </c>
      <c r="G4" s="44"/>
      <c r="H4" s="44">
        <v>23</v>
      </c>
      <c r="I4" s="44">
        <v>14</v>
      </c>
      <c r="J4" s="44">
        <v>37</v>
      </c>
      <c r="K4" s="44" t="s">
        <v>907</v>
      </c>
      <c r="L4" s="44" t="s">
        <v>908</v>
      </c>
      <c r="M4" s="76" t="s">
        <v>909</v>
      </c>
      <c r="N4" s="89">
        <v>3002238243</v>
      </c>
      <c r="O4" s="50" t="s">
        <v>910</v>
      </c>
    </row>
    <row r="5" spans="1:15" ht="108" x14ac:dyDescent="0.2">
      <c r="A5" s="25" t="s">
        <v>911</v>
      </c>
      <c r="B5" s="41" t="s">
        <v>113</v>
      </c>
      <c r="C5" s="87" t="s">
        <v>912</v>
      </c>
      <c r="D5" s="50" t="s">
        <v>913</v>
      </c>
      <c r="E5" s="41" t="s">
        <v>914</v>
      </c>
      <c r="F5" s="24">
        <v>166000000</v>
      </c>
      <c r="G5" s="41">
        <v>81</v>
      </c>
      <c r="H5" s="41">
        <v>17</v>
      </c>
      <c r="I5" s="41">
        <v>15</v>
      </c>
      <c r="J5" s="41">
        <f>I5+H5+G5</f>
        <v>113</v>
      </c>
      <c r="K5" s="41" t="s">
        <v>915</v>
      </c>
      <c r="L5" s="41" t="s">
        <v>916</v>
      </c>
      <c r="M5" s="76" t="s">
        <v>917</v>
      </c>
      <c r="N5" s="89">
        <v>3004630957</v>
      </c>
      <c r="O5" s="50" t="s">
        <v>918</v>
      </c>
    </row>
    <row r="6" spans="1:15" ht="144" x14ac:dyDescent="0.2">
      <c r="A6" s="25" t="s">
        <v>919</v>
      </c>
      <c r="B6" s="44" t="s">
        <v>127</v>
      </c>
      <c r="C6" s="22" t="s">
        <v>920</v>
      </c>
      <c r="D6" s="50" t="s">
        <v>921</v>
      </c>
      <c r="E6" s="44" t="s">
        <v>922</v>
      </c>
      <c r="F6" s="24">
        <v>95000000</v>
      </c>
      <c r="G6" s="5"/>
      <c r="H6" s="5"/>
      <c r="I6" s="5"/>
      <c r="J6" s="5">
        <v>250</v>
      </c>
      <c r="K6" s="5" t="s">
        <v>923</v>
      </c>
      <c r="L6" s="44" t="s">
        <v>924</v>
      </c>
      <c r="M6" s="76" t="s">
        <v>909</v>
      </c>
      <c r="N6" s="94">
        <v>3007322542</v>
      </c>
      <c r="O6" s="50" t="s">
        <v>925</v>
      </c>
    </row>
    <row r="7" spans="1:15" ht="84" x14ac:dyDescent="0.2">
      <c r="A7" s="25" t="s">
        <v>926</v>
      </c>
      <c r="B7" s="44" t="s">
        <v>903</v>
      </c>
      <c r="C7" s="22" t="s">
        <v>927</v>
      </c>
      <c r="D7" s="50" t="s">
        <v>928</v>
      </c>
      <c r="E7" s="5" t="s">
        <v>929</v>
      </c>
      <c r="F7" s="24">
        <v>19321550</v>
      </c>
      <c r="G7" s="5">
        <v>80</v>
      </c>
      <c r="H7" s="5">
        <v>60</v>
      </c>
      <c r="I7" s="5"/>
      <c r="J7" s="29">
        <f>G7++H7+I7</f>
        <v>140</v>
      </c>
      <c r="K7" s="5" t="s">
        <v>930</v>
      </c>
      <c r="L7" s="5" t="s">
        <v>931</v>
      </c>
      <c r="M7" s="76" t="s">
        <v>909</v>
      </c>
      <c r="N7" s="94">
        <v>3002664456</v>
      </c>
      <c r="O7" s="50" t="s">
        <v>162</v>
      </c>
    </row>
    <row r="8" spans="1:15" x14ac:dyDescent="0.2">
      <c r="A8" s="36"/>
      <c r="B8" s="36"/>
      <c r="C8" s="91"/>
      <c r="D8" s="67">
        <v>1099902350</v>
      </c>
      <c r="E8" s="92">
        <f>F8/D8</f>
        <v>0.35114576307614942</v>
      </c>
      <c r="F8" s="63">
        <f>SUM(F3:F7)</f>
        <v>386226050</v>
      </c>
      <c r="G8" s="36"/>
      <c r="H8" s="36"/>
      <c r="I8" s="36"/>
      <c r="J8" s="38">
        <f>SUBTOTAL(109,'2017'!$J$3:$J$7)</f>
        <v>564</v>
      </c>
      <c r="K8" s="36"/>
      <c r="L8" s="36"/>
      <c r="M8" s="38"/>
      <c r="N8" s="36"/>
      <c r="O8" s="36"/>
    </row>
  </sheetData>
  <mergeCells count="1">
    <mergeCell ref="G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8B69-ED7B-49C0-A67A-957150502D1C}">
  <dimension ref="A1:N33"/>
  <sheetViews>
    <sheetView workbookViewId="0">
      <pane ySplit="2" topLeftCell="A3" activePane="bottomLeft" state="frozen"/>
      <selection pane="bottomLeft" activeCell="I14" sqref="I14"/>
    </sheetView>
  </sheetViews>
  <sheetFormatPr baseColWidth="10" defaultRowHeight="15" x14ac:dyDescent="0.25"/>
  <cols>
    <col min="3" max="3" width="30.85546875" bestFit="1" customWidth="1"/>
    <col min="4" max="4" width="35" customWidth="1"/>
    <col min="13" max="13" width="16" customWidth="1"/>
    <col min="14" max="14" width="53.42578125" customWidth="1"/>
  </cols>
  <sheetData>
    <row r="1" spans="1:14" ht="15.75" thickBot="1" x14ac:dyDescent="0.3">
      <c r="G1" s="119" t="s">
        <v>974</v>
      </c>
      <c r="H1" s="119"/>
      <c r="I1" s="119"/>
      <c r="J1" s="120"/>
    </row>
    <row r="2" spans="1:14" ht="16.5" thickTop="1" thickBot="1" x14ac:dyDescent="0.3">
      <c r="A2" s="97" t="s">
        <v>0</v>
      </c>
      <c r="B2" s="97" t="s">
        <v>1</v>
      </c>
      <c r="C2" s="97" t="s">
        <v>2</v>
      </c>
      <c r="D2" s="97" t="s">
        <v>3</v>
      </c>
      <c r="E2" s="97" t="s">
        <v>4</v>
      </c>
      <c r="F2" s="97" t="s">
        <v>5</v>
      </c>
      <c r="G2" s="97" t="s">
        <v>888</v>
      </c>
      <c r="H2" s="97" t="s">
        <v>889</v>
      </c>
      <c r="I2" s="97" t="s">
        <v>890</v>
      </c>
      <c r="J2" s="97" t="s">
        <v>891</v>
      </c>
      <c r="K2" s="97" t="s">
        <v>163</v>
      </c>
      <c r="L2" s="97" t="s">
        <v>449</v>
      </c>
      <c r="M2" s="97" t="s">
        <v>8</v>
      </c>
      <c r="N2" s="97" t="s">
        <v>9</v>
      </c>
    </row>
    <row r="3" spans="1:14" ht="79.5" thickTop="1" x14ac:dyDescent="0.25">
      <c r="A3" s="98" t="s">
        <v>932</v>
      </c>
      <c r="B3" s="99" t="s">
        <v>808</v>
      </c>
      <c r="C3" s="100" t="s">
        <v>933</v>
      </c>
      <c r="D3" s="95" t="s">
        <v>934</v>
      </c>
      <c r="E3" s="101">
        <v>128000000</v>
      </c>
      <c r="F3" s="100" t="s">
        <v>935</v>
      </c>
      <c r="G3" s="99"/>
      <c r="H3" s="99"/>
      <c r="I3" s="99"/>
      <c r="J3" s="102">
        <v>65</v>
      </c>
      <c r="K3" s="99" t="s">
        <v>936</v>
      </c>
      <c r="L3" s="99" t="s">
        <v>937</v>
      </c>
      <c r="M3" s="103">
        <v>3014042111</v>
      </c>
      <c r="N3" s="95" t="s">
        <v>938</v>
      </c>
    </row>
    <row r="4" spans="1:14" ht="90" x14ac:dyDescent="0.25">
      <c r="A4" s="104" t="s">
        <v>939</v>
      </c>
      <c r="B4" s="105" t="s">
        <v>48</v>
      </c>
      <c r="C4" s="106" t="s">
        <v>940</v>
      </c>
      <c r="D4" s="96" t="s">
        <v>941</v>
      </c>
      <c r="E4" s="107">
        <v>70000000</v>
      </c>
      <c r="F4" s="105" t="s">
        <v>969</v>
      </c>
      <c r="G4" s="108">
        <v>44</v>
      </c>
      <c r="H4" s="108">
        <v>18</v>
      </c>
      <c r="I4" s="108"/>
      <c r="J4" s="109">
        <v>62</v>
      </c>
      <c r="K4" s="105" t="s">
        <v>942</v>
      </c>
      <c r="L4" s="105" t="s">
        <v>943</v>
      </c>
      <c r="M4" s="110">
        <v>3004710016</v>
      </c>
      <c r="N4" s="96" t="s">
        <v>944</v>
      </c>
    </row>
    <row r="5" spans="1:14" ht="123.75" x14ac:dyDescent="0.25">
      <c r="A5" s="104" t="s">
        <v>945</v>
      </c>
      <c r="B5" s="108" t="s">
        <v>113</v>
      </c>
      <c r="C5" s="111" t="s">
        <v>946</v>
      </c>
      <c r="D5" s="96" t="s">
        <v>947</v>
      </c>
      <c r="E5" s="107">
        <v>125000000</v>
      </c>
      <c r="F5" s="105" t="s">
        <v>970</v>
      </c>
      <c r="G5" s="105"/>
      <c r="H5" s="105"/>
      <c r="I5" s="105"/>
      <c r="J5" s="112">
        <v>300</v>
      </c>
      <c r="K5" s="105" t="s">
        <v>948</v>
      </c>
      <c r="L5" s="105" t="s">
        <v>949</v>
      </c>
      <c r="M5" s="106">
        <v>3002045141</v>
      </c>
      <c r="N5" s="96" t="s">
        <v>950</v>
      </c>
    </row>
    <row r="6" spans="1:14" ht="45" x14ac:dyDescent="0.25">
      <c r="A6" s="104" t="s">
        <v>951</v>
      </c>
      <c r="B6" s="105" t="s">
        <v>30</v>
      </c>
      <c r="C6" s="106" t="s">
        <v>952</v>
      </c>
      <c r="D6" s="96" t="s">
        <v>953</v>
      </c>
      <c r="E6" s="107">
        <v>76849300</v>
      </c>
      <c r="F6" s="105" t="s">
        <v>971</v>
      </c>
      <c r="G6" s="105">
        <v>1997</v>
      </c>
      <c r="H6" s="105">
        <v>736</v>
      </c>
      <c r="I6" s="105">
        <v>154</v>
      </c>
      <c r="J6" s="109">
        <v>2887</v>
      </c>
      <c r="K6" s="105" t="s">
        <v>954</v>
      </c>
      <c r="L6" s="108" t="s">
        <v>955</v>
      </c>
      <c r="M6" s="106">
        <v>3004045031</v>
      </c>
      <c r="N6" s="96" t="s">
        <v>956</v>
      </c>
    </row>
    <row r="7" spans="1:14" ht="56.25" x14ac:dyDescent="0.25">
      <c r="A7" s="104" t="s">
        <v>957</v>
      </c>
      <c r="B7" s="105" t="s">
        <v>30</v>
      </c>
      <c r="C7" s="106" t="s">
        <v>958</v>
      </c>
      <c r="D7" s="96" t="s">
        <v>959</v>
      </c>
      <c r="E7" s="107">
        <v>111922348</v>
      </c>
      <c r="F7" s="105" t="s">
        <v>972</v>
      </c>
      <c r="G7" s="105">
        <v>12</v>
      </c>
      <c r="H7" s="105"/>
      <c r="I7" s="105"/>
      <c r="J7" s="109">
        <v>12</v>
      </c>
      <c r="K7" s="105" t="s">
        <v>960</v>
      </c>
      <c r="L7" s="108" t="s">
        <v>961</v>
      </c>
      <c r="M7" s="110">
        <v>3002631973</v>
      </c>
      <c r="N7" s="96" t="s">
        <v>962</v>
      </c>
    </row>
    <row r="8" spans="1:14" ht="45" x14ac:dyDescent="0.25">
      <c r="A8" s="104" t="s">
        <v>963</v>
      </c>
      <c r="B8" s="105" t="s">
        <v>808</v>
      </c>
      <c r="C8" s="106" t="s">
        <v>964</v>
      </c>
      <c r="D8" s="96" t="s">
        <v>965</v>
      </c>
      <c r="E8" s="107">
        <v>88228352</v>
      </c>
      <c r="F8" s="105" t="s">
        <v>973</v>
      </c>
      <c r="G8" s="108"/>
      <c r="H8" s="108"/>
      <c r="I8" s="108"/>
      <c r="J8" s="109">
        <v>36</v>
      </c>
      <c r="K8" s="105" t="s">
        <v>966</v>
      </c>
      <c r="L8" s="105" t="s">
        <v>967</v>
      </c>
      <c r="M8" s="110">
        <v>3004299407</v>
      </c>
      <c r="N8" s="96" t="s">
        <v>968</v>
      </c>
    </row>
    <row r="9" spans="1:14" x14ac:dyDescent="0.25">
      <c r="A9" s="114"/>
      <c r="B9" s="114"/>
      <c r="C9" s="114"/>
      <c r="D9" s="114"/>
      <c r="E9" s="115">
        <f>SUM(E3:E8)</f>
        <v>600000000</v>
      </c>
      <c r="F9" s="114"/>
      <c r="G9" s="114"/>
      <c r="H9" s="114"/>
      <c r="I9" s="114"/>
      <c r="J9" s="114"/>
      <c r="K9" s="114"/>
      <c r="L9" s="114"/>
      <c r="M9" s="114"/>
      <c r="N9" s="114"/>
    </row>
    <row r="10" spans="1:14" x14ac:dyDescent="0.25">
      <c r="A10" s="113"/>
      <c r="B10" s="113"/>
      <c r="C10" s="113"/>
      <c r="D10" s="113"/>
      <c r="E10" s="113"/>
      <c r="F10" s="113"/>
      <c r="G10" s="113"/>
      <c r="H10" s="113"/>
      <c r="I10" s="113"/>
      <c r="J10" s="113"/>
      <c r="K10" s="113"/>
      <c r="L10" s="113"/>
      <c r="M10" s="113"/>
      <c r="N10" s="113"/>
    </row>
    <row r="11" spans="1:14" x14ac:dyDescent="0.25">
      <c r="A11" s="113"/>
      <c r="B11" s="113"/>
      <c r="C11" s="113"/>
      <c r="D11" s="113"/>
      <c r="E11" s="113"/>
      <c r="F11" s="113"/>
      <c r="G11" s="113"/>
      <c r="H11" s="113"/>
      <c r="I11" s="113"/>
      <c r="J11" s="113"/>
      <c r="K11" s="113"/>
      <c r="L11" s="113"/>
      <c r="M11" s="113"/>
      <c r="N11" s="113"/>
    </row>
    <row r="12" spans="1:14" x14ac:dyDescent="0.25">
      <c r="A12" s="113"/>
      <c r="B12" s="113"/>
      <c r="C12" s="113"/>
      <c r="D12" s="113"/>
      <c r="E12" s="113"/>
      <c r="F12" s="113"/>
      <c r="G12" s="113"/>
      <c r="H12" s="113"/>
      <c r="I12" s="113"/>
      <c r="J12" s="113"/>
      <c r="K12" s="113"/>
      <c r="L12" s="113"/>
      <c r="M12" s="113"/>
      <c r="N12" s="113"/>
    </row>
    <row r="13" spans="1:14" x14ac:dyDescent="0.25">
      <c r="A13" s="113"/>
      <c r="B13" s="113"/>
      <c r="C13" s="113"/>
      <c r="D13" s="113"/>
      <c r="E13" s="113"/>
      <c r="F13" s="113"/>
      <c r="G13" s="113"/>
      <c r="H13" s="113"/>
      <c r="I13" s="113"/>
      <c r="J13" s="113"/>
      <c r="K13" s="113"/>
      <c r="L13" s="113"/>
      <c r="M13" s="113"/>
      <c r="N13" s="113"/>
    </row>
    <row r="14" spans="1:14" x14ac:dyDescent="0.25">
      <c r="A14" s="113"/>
      <c r="B14" s="113"/>
      <c r="C14" s="113"/>
      <c r="D14" s="113"/>
      <c r="E14" s="113"/>
      <c r="F14" s="113"/>
      <c r="G14" s="113"/>
      <c r="H14" s="113"/>
      <c r="I14" s="113"/>
      <c r="J14" s="113"/>
      <c r="K14" s="113"/>
      <c r="L14" s="113"/>
      <c r="M14" s="113"/>
      <c r="N14" s="113"/>
    </row>
    <row r="15" spans="1:14" x14ac:dyDescent="0.25">
      <c r="A15" s="113"/>
      <c r="B15" s="113"/>
      <c r="C15" s="113"/>
      <c r="D15" s="113"/>
      <c r="E15" s="113"/>
      <c r="F15" s="113"/>
      <c r="G15" s="113"/>
      <c r="H15" s="113"/>
      <c r="I15" s="113"/>
      <c r="J15" s="113"/>
      <c r="K15" s="113"/>
      <c r="L15" s="113"/>
      <c r="M15" s="113"/>
      <c r="N15" s="113"/>
    </row>
    <row r="16" spans="1:14" x14ac:dyDescent="0.25">
      <c r="A16" s="113"/>
      <c r="B16" s="113"/>
      <c r="C16" s="113"/>
      <c r="D16" s="113"/>
      <c r="E16" s="113"/>
      <c r="F16" s="113"/>
      <c r="G16" s="113"/>
      <c r="H16" s="113"/>
      <c r="I16" s="113"/>
      <c r="J16" s="113"/>
      <c r="K16" s="113"/>
      <c r="L16" s="113"/>
      <c r="M16" s="113"/>
      <c r="N16" s="113"/>
    </row>
    <row r="17" spans="1:14" x14ac:dyDescent="0.25">
      <c r="A17" s="113"/>
      <c r="B17" s="113"/>
      <c r="C17" s="113"/>
      <c r="D17" s="113"/>
      <c r="E17" s="113"/>
      <c r="F17" s="113"/>
      <c r="G17" s="113"/>
      <c r="H17" s="113"/>
      <c r="I17" s="113"/>
      <c r="J17" s="113"/>
      <c r="K17" s="113"/>
      <c r="L17" s="113"/>
      <c r="M17" s="113"/>
      <c r="N17" s="113"/>
    </row>
    <row r="18" spans="1:14" x14ac:dyDescent="0.25">
      <c r="A18" s="113"/>
      <c r="B18" s="113"/>
      <c r="C18" s="113"/>
      <c r="D18" s="113"/>
      <c r="E18" s="113"/>
      <c r="F18" s="113"/>
      <c r="G18" s="113"/>
      <c r="H18" s="113"/>
      <c r="I18" s="113"/>
      <c r="J18" s="113"/>
      <c r="K18" s="113"/>
      <c r="L18" s="113"/>
      <c r="M18" s="113"/>
      <c r="N18" s="113"/>
    </row>
    <row r="19" spans="1:14" x14ac:dyDescent="0.25">
      <c r="A19" s="113"/>
      <c r="B19" s="113"/>
      <c r="C19" s="113"/>
      <c r="D19" s="113"/>
      <c r="E19" s="113"/>
      <c r="F19" s="113"/>
      <c r="G19" s="113"/>
      <c r="H19" s="113"/>
      <c r="I19" s="113"/>
      <c r="J19" s="113"/>
      <c r="K19" s="113"/>
      <c r="L19" s="113"/>
      <c r="M19" s="113"/>
      <c r="N19" s="113"/>
    </row>
    <row r="20" spans="1:14" x14ac:dyDescent="0.25">
      <c r="A20" s="113"/>
      <c r="B20" s="113"/>
      <c r="C20" s="113"/>
      <c r="D20" s="113"/>
      <c r="E20" s="113"/>
      <c r="F20" s="113"/>
      <c r="G20" s="113"/>
      <c r="H20" s="113"/>
      <c r="I20" s="113"/>
      <c r="J20" s="113"/>
      <c r="K20" s="113"/>
      <c r="L20" s="113"/>
      <c r="M20" s="113"/>
      <c r="N20" s="113"/>
    </row>
    <row r="21" spans="1:14" x14ac:dyDescent="0.25">
      <c r="A21" s="113"/>
      <c r="B21" s="113"/>
      <c r="C21" s="113"/>
      <c r="D21" s="113"/>
      <c r="E21" s="113"/>
      <c r="F21" s="113"/>
      <c r="G21" s="113"/>
      <c r="H21" s="113"/>
      <c r="I21" s="113"/>
      <c r="J21" s="113"/>
      <c r="K21" s="113"/>
      <c r="L21" s="113"/>
      <c r="M21" s="113"/>
      <c r="N21" s="113"/>
    </row>
    <row r="22" spans="1:14" x14ac:dyDescent="0.25">
      <c r="A22" s="113"/>
      <c r="B22" s="113"/>
      <c r="C22" s="113"/>
      <c r="D22" s="113"/>
      <c r="E22" s="113"/>
      <c r="F22" s="113"/>
      <c r="G22" s="113"/>
      <c r="H22" s="113"/>
      <c r="I22" s="113"/>
      <c r="J22" s="113"/>
      <c r="K22" s="113"/>
      <c r="L22" s="113"/>
      <c r="M22" s="113"/>
      <c r="N22" s="113"/>
    </row>
    <row r="23" spans="1:14" x14ac:dyDescent="0.25">
      <c r="A23" s="113"/>
      <c r="B23" s="113"/>
      <c r="C23" s="113"/>
      <c r="D23" s="113"/>
      <c r="E23" s="113"/>
      <c r="F23" s="113"/>
      <c r="G23" s="113"/>
      <c r="H23" s="113"/>
      <c r="I23" s="113"/>
      <c r="J23" s="113"/>
      <c r="K23" s="113"/>
      <c r="L23" s="113"/>
      <c r="M23" s="113"/>
      <c r="N23" s="113"/>
    </row>
    <row r="24" spans="1:14" x14ac:dyDescent="0.25">
      <c r="A24" s="113"/>
      <c r="B24" s="113"/>
      <c r="C24" s="113"/>
      <c r="D24" s="113"/>
      <c r="E24" s="113"/>
      <c r="F24" s="113"/>
      <c r="G24" s="113"/>
      <c r="H24" s="113"/>
      <c r="I24" s="113"/>
      <c r="J24" s="113"/>
      <c r="K24" s="113"/>
      <c r="L24" s="113"/>
      <c r="M24" s="113"/>
      <c r="N24" s="113"/>
    </row>
    <row r="25" spans="1:14" x14ac:dyDescent="0.25">
      <c r="A25" s="113"/>
      <c r="B25" s="113"/>
      <c r="C25" s="113"/>
      <c r="D25" s="113"/>
      <c r="E25" s="113"/>
      <c r="F25" s="113"/>
      <c r="G25" s="113"/>
      <c r="H25" s="113"/>
      <c r="I25" s="113"/>
      <c r="J25" s="113"/>
      <c r="K25" s="113"/>
      <c r="L25" s="113"/>
      <c r="M25" s="113"/>
      <c r="N25" s="113"/>
    </row>
    <row r="26" spans="1:14" x14ac:dyDescent="0.25">
      <c r="A26" s="113"/>
      <c r="B26" s="113"/>
      <c r="C26" s="113"/>
      <c r="D26" s="113"/>
      <c r="E26" s="113"/>
      <c r="F26" s="113"/>
      <c r="G26" s="113"/>
      <c r="H26" s="113"/>
      <c r="I26" s="113"/>
      <c r="J26" s="113"/>
      <c r="K26" s="113"/>
      <c r="L26" s="113"/>
      <c r="M26" s="113"/>
      <c r="N26" s="113"/>
    </row>
    <row r="27" spans="1:14" x14ac:dyDescent="0.25">
      <c r="A27" s="113"/>
      <c r="B27" s="113"/>
      <c r="C27" s="113"/>
      <c r="D27" s="113"/>
      <c r="E27" s="113"/>
      <c r="F27" s="113"/>
      <c r="G27" s="113"/>
      <c r="H27" s="113"/>
      <c r="I27" s="113"/>
      <c r="J27" s="113"/>
      <c r="K27" s="113"/>
      <c r="L27" s="113"/>
      <c r="M27" s="113"/>
      <c r="N27" s="113"/>
    </row>
    <row r="28" spans="1:14" x14ac:dyDescent="0.25">
      <c r="A28" s="113"/>
      <c r="B28" s="113"/>
      <c r="C28" s="113"/>
      <c r="D28" s="113"/>
      <c r="E28" s="113"/>
      <c r="F28" s="113"/>
      <c r="G28" s="113"/>
      <c r="H28" s="113"/>
      <c r="I28" s="113"/>
      <c r="J28" s="113"/>
      <c r="K28" s="113"/>
      <c r="L28" s="113"/>
      <c r="M28" s="113"/>
      <c r="N28" s="113"/>
    </row>
    <row r="29" spans="1:14" x14ac:dyDescent="0.25">
      <c r="A29" s="113"/>
      <c r="B29" s="113"/>
      <c r="C29" s="113"/>
      <c r="D29" s="113"/>
      <c r="E29" s="113"/>
      <c r="F29" s="113"/>
      <c r="G29" s="113"/>
      <c r="H29" s="113"/>
      <c r="I29" s="113"/>
      <c r="J29" s="113"/>
      <c r="K29" s="113"/>
      <c r="L29" s="113"/>
      <c r="M29" s="113"/>
      <c r="N29" s="113"/>
    </row>
    <row r="30" spans="1:14" x14ac:dyDescent="0.25">
      <c r="A30" s="113"/>
      <c r="B30" s="113"/>
      <c r="C30" s="113"/>
      <c r="D30" s="113"/>
      <c r="E30" s="113"/>
      <c r="F30" s="113"/>
      <c r="G30" s="113"/>
      <c r="H30" s="113"/>
      <c r="I30" s="113"/>
      <c r="J30" s="113"/>
      <c r="K30" s="113"/>
      <c r="L30" s="113"/>
      <c r="M30" s="113"/>
      <c r="N30" s="113"/>
    </row>
    <row r="31" spans="1:14" x14ac:dyDescent="0.25">
      <c r="A31" s="113"/>
      <c r="B31" s="113"/>
      <c r="C31" s="113"/>
      <c r="D31" s="113"/>
      <c r="E31" s="113"/>
      <c r="F31" s="113"/>
      <c r="G31" s="113"/>
      <c r="H31" s="113"/>
      <c r="I31" s="113"/>
      <c r="J31" s="113"/>
      <c r="K31" s="113"/>
      <c r="L31" s="113"/>
      <c r="M31" s="113"/>
      <c r="N31" s="113"/>
    </row>
    <row r="32" spans="1:14" x14ac:dyDescent="0.25">
      <c r="A32" s="113"/>
      <c r="B32" s="113"/>
      <c r="C32" s="113"/>
      <c r="D32" s="113"/>
      <c r="E32" s="113"/>
      <c r="F32" s="113"/>
      <c r="G32" s="113"/>
      <c r="H32" s="113"/>
      <c r="I32" s="113"/>
      <c r="J32" s="113"/>
      <c r="K32" s="113"/>
      <c r="L32" s="113"/>
      <c r="M32" s="113"/>
      <c r="N32" s="113"/>
    </row>
    <row r="33" spans="1:14" x14ac:dyDescent="0.25">
      <c r="A33" s="113"/>
      <c r="B33" s="113"/>
      <c r="C33" s="113"/>
      <c r="D33" s="113"/>
      <c r="E33" s="113"/>
      <c r="F33" s="113"/>
      <c r="G33" s="113"/>
      <c r="H33" s="113"/>
      <c r="I33" s="113"/>
      <c r="J33" s="113"/>
      <c r="K33" s="113"/>
      <c r="L33" s="113"/>
      <c r="M33" s="113"/>
      <c r="N33" s="113"/>
    </row>
  </sheetData>
  <mergeCells count="1">
    <mergeCell ref="G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2011</vt:lpstr>
      <vt:lpstr>2012</vt:lpstr>
      <vt:lpstr>2013</vt:lpstr>
      <vt:lpstr>2014</vt:lpstr>
      <vt:lpstr>2015</vt:lpstr>
      <vt:lpstr>2016</vt:lpstr>
      <vt:lpstr>2017</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Madricueva</dc:creator>
  <cp:lastModifiedBy>Karen Thomas</cp:lastModifiedBy>
  <dcterms:created xsi:type="dcterms:W3CDTF">2015-06-05T18:19:34Z</dcterms:created>
  <dcterms:modified xsi:type="dcterms:W3CDTF">2020-07-29T16:11:34Z</dcterms:modified>
</cp:coreProperties>
</file>